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zestawienie wydatków" sheetId="1" r:id="rId1"/>
  </sheets>
  <definedNames>
    <definedName name="_xlnm.Print_Area" localSheetId="0">'zestawienie wydatków'!$A$1:$F$419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<sst xmlns="http://schemas.openxmlformats.org/spreadsheetml/2006/main" count="495" uniqueCount="241">
  <si>
    <t>010</t>
  </si>
  <si>
    <t>01010</t>
  </si>
  <si>
    <t>01030</t>
  </si>
  <si>
    <t>40002</t>
  </si>
  <si>
    <t>60004</t>
  </si>
  <si>
    <t>60016</t>
  </si>
  <si>
    <t>75011</t>
  </si>
  <si>
    <t>75022</t>
  </si>
  <si>
    <t>75023</t>
  </si>
  <si>
    <t>75101</t>
  </si>
  <si>
    <t>75412</t>
  </si>
  <si>
    <t>80101</t>
  </si>
  <si>
    <t>80104</t>
  </si>
  <si>
    <t>80110</t>
  </si>
  <si>
    <t>80113</t>
  </si>
  <si>
    <t>80146</t>
  </si>
  <si>
    <t>80195</t>
  </si>
  <si>
    <t>85154</t>
  </si>
  <si>
    <t>85401</t>
  </si>
  <si>
    <t>85415</t>
  </si>
  <si>
    <t>85446</t>
  </si>
  <si>
    <t>90001</t>
  </si>
  <si>
    <t>90015</t>
  </si>
  <si>
    <t>92116</t>
  </si>
  <si>
    <t>92605</t>
  </si>
  <si>
    <t>OGÓŁEM</t>
  </si>
  <si>
    <t>NAZWA</t>
  </si>
  <si>
    <t>KLASYFIKACJA BUDŻETOWA</t>
  </si>
  <si>
    <t>Rolnictwo i łowiectwo</t>
  </si>
  <si>
    <t>Wydatki  na inwestycje jednostek budżetowych</t>
  </si>
  <si>
    <t>Zakup usług pozostałych</t>
  </si>
  <si>
    <t>Wpłaty gmin na rzecz izb rolniczych w wysokości 2% uzyskanych wpływów z podatku rolnego</t>
  </si>
  <si>
    <t>Składki na ubezpieczenia społeczne</t>
  </si>
  <si>
    <t>Składki na Fundusz Pracy</t>
  </si>
  <si>
    <t>Wynagrodzenia bezosobowe</t>
  </si>
  <si>
    <t>01095</t>
  </si>
  <si>
    <t>Pozostała działalność</t>
  </si>
  <si>
    <t>Zakup materiałów i wyposażenia</t>
  </si>
  <si>
    <t>Różne składki i opłaty</t>
  </si>
  <si>
    <t>Zakup materiałów papierniczych do sprzętu drukarskiego i urządzeń kserograficznych</t>
  </si>
  <si>
    <t xml:space="preserve">Wytwarzanie i zaopatrywanie w energię elektryczną, gaz i wodę </t>
  </si>
  <si>
    <t>Dostarczanie wody</t>
  </si>
  <si>
    <t>Zakup energii</t>
  </si>
  <si>
    <t>Podróże służbowe krajowe</t>
  </si>
  <si>
    <t>Transport i łączność</t>
  </si>
  <si>
    <t>Lokalny transport zbiorowy</t>
  </si>
  <si>
    <t>60014</t>
  </si>
  <si>
    <t>Drogi publiczne powiatowe</t>
  </si>
  <si>
    <t>Wydatki  inwestycyjne  jednostek budżetowych</t>
  </si>
  <si>
    <t>Drogi publiczne gminne</t>
  </si>
  <si>
    <t>Zakup usług remontowych</t>
  </si>
  <si>
    <t>Wydatki inwestycyjne jednostek budżetowych</t>
  </si>
  <si>
    <t>630</t>
  </si>
  <si>
    <t>Turystyka</t>
  </si>
  <si>
    <t>63003</t>
  </si>
  <si>
    <t>Zadania w zakresie upowszechniania turystyki</t>
  </si>
  <si>
    <t>4210</t>
  </si>
  <si>
    <t>4260</t>
  </si>
  <si>
    <t>4300</t>
  </si>
  <si>
    <t>Gospodarka mieszkaniowa</t>
  </si>
  <si>
    <t>Gospodarka gruntami i nieruchomościami</t>
  </si>
  <si>
    <t xml:space="preserve">Zakup usług pozostałych </t>
  </si>
  <si>
    <t>Różne opłaty i składki</t>
  </si>
  <si>
    <t>Podatek od nieruchomości</t>
  </si>
  <si>
    <t>Działalność usługowa</t>
  </si>
  <si>
    <t>Plany zagospodarowania przestrzennego</t>
  </si>
  <si>
    <t>Administracja publiczna</t>
  </si>
  <si>
    <t>Urzędy wojewódzkie</t>
  </si>
  <si>
    <t>Wynagrodzenia osobowe pracowników</t>
  </si>
  <si>
    <t>Rady gmin ( miast i miast na prawach powiatu)</t>
  </si>
  <si>
    <t>Różne wydatki na rzecz osób fizycznych</t>
  </si>
  <si>
    <t>Szkolenia pracowników niebędących członkami  korpusu służby cywilnej</t>
  </si>
  <si>
    <t>Zakup materiałów papierniczych do sprzętu drukarskiego i urzadzeń kserograficznych</t>
  </si>
  <si>
    <t>Urzędy gmin (miast i miast na prawach powiatu)</t>
  </si>
  <si>
    <t>Nagrody i wydatki osobowe nie zaliczane do wynagrodzeń</t>
  </si>
  <si>
    <t>Dodatkowe wynagrodzenia roczne</t>
  </si>
  <si>
    <t>Zakup usług dostępu do sieci internet</t>
  </si>
  <si>
    <t xml:space="preserve">Podróże służbowe krajowe </t>
  </si>
  <si>
    <t>Podróże służbowe zagraniczne</t>
  </si>
  <si>
    <t xml:space="preserve">Różne opłaty i składki </t>
  </si>
  <si>
    <t>Odpisy na zakładowy fundusz świadczeń socjalnych</t>
  </si>
  <si>
    <t>Zakup akcesoriów komputerowych w tym programow i licencji</t>
  </si>
  <si>
    <t>75075</t>
  </si>
  <si>
    <t>Promocja jednostek samorządu terytorialnego</t>
  </si>
  <si>
    <t>Dodatkowe wynagrodzenie roczne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</si>
  <si>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</si>
  <si>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</si>
  <si>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</si>
  <si>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Ochotnicze Straże Pożarne</t>
  </si>
  <si>
    <t>Dochody od osób prawnych, od osób fizycznych i od innych jednostek nie  posiadających osobowości prawnej oraz wydatki związane z ich poborem</t>
  </si>
  <si>
    <t>Pobór podatków, opłat i nie opodatkowanych należności budżetowych</t>
  </si>
  <si>
    <t>3030</t>
  </si>
  <si>
    <t>Wynagrodzenie agencyjno-prowizyjne</t>
  </si>
  <si>
    <t>Zakup materiałów  i wyposażenia</t>
  </si>
  <si>
    <t>4740</t>
  </si>
  <si>
    <t>4750</t>
  </si>
  <si>
    <t>Zakup akcesoriów komputerowych, w tym programów i licencji</t>
  </si>
  <si>
    <t>Różne rozliczenia</t>
  </si>
  <si>
    <t>75818</t>
  </si>
  <si>
    <t>Rezerwy ogólne i celowe</t>
  </si>
  <si>
    <t>Rezerwy</t>
  </si>
  <si>
    <t>Oświata i wychowanie</t>
  </si>
  <si>
    <t>Szkoły podstawowe</t>
  </si>
  <si>
    <t>Dotacje podmiotowe z budżetu dla publicznej jednostki systemu oświaty prowadzonej przez osobę prawną inna niż jednostka samorządu terytorialnego oraz przez osobę fizyczną</t>
  </si>
  <si>
    <t xml:space="preserve">Nagrody i wydatki osobowe </t>
  </si>
  <si>
    <t>Wynagrodzenie osobowe pracowników</t>
  </si>
  <si>
    <t>Składki na ubezpieczenie społeczne</t>
  </si>
  <si>
    <t>Wpłaty na Państwowy Fundusz Rehabilitacji Osób Niepełnosprawnych</t>
  </si>
  <si>
    <t>Zakup pomocy naukowych, dydaktycznych i książek</t>
  </si>
  <si>
    <t>80103</t>
  </si>
  <si>
    <t>Oddziały przedszkolne w  szkołach podstawowych</t>
  </si>
  <si>
    <t>4010</t>
  </si>
  <si>
    <t xml:space="preserve">Przedszkola </t>
  </si>
  <si>
    <t>Nagrody i wydatki osobowe nie zaliczone do wynagrodzeń</t>
  </si>
  <si>
    <t>Zakup środków żywności</t>
  </si>
  <si>
    <t>Gimnazja</t>
  </si>
  <si>
    <t>Nagrody i wydatki osobowe</t>
  </si>
  <si>
    <t>Dowożenie uczniów do szkół</t>
  </si>
  <si>
    <t>80120</t>
  </si>
  <si>
    <t>Licea Ogólnokształcące</t>
  </si>
  <si>
    <t>Dokształcanie i doskonalenie nauczycieli</t>
  </si>
  <si>
    <t>Ochrona zdrowia</t>
  </si>
  <si>
    <t>85153</t>
  </si>
  <si>
    <t>Zwalczanie narkomanii</t>
  </si>
  <si>
    <t>Przeciwdziałanie alkoholizmowi</t>
  </si>
  <si>
    <t>Pomoc społeczna</t>
  </si>
  <si>
    <t>85212</t>
  </si>
  <si>
    <t>Świadczenia społeczne</t>
  </si>
  <si>
    <t>Szkolenia pracowników niebędących członkami korpusu służby cywilnej</t>
  </si>
  <si>
    <t>Zakup materiałów paierniczych do sprzętu drukarskiego i urządzeń kserograficznych</t>
  </si>
  <si>
    <t>85213</t>
  </si>
  <si>
    <t>85214</t>
  </si>
  <si>
    <t>Składki  na ubezpieczenia zdrowotne</t>
  </si>
  <si>
    <t>85219</t>
  </si>
  <si>
    <t>Ośrodki pomocy społecznej</t>
  </si>
  <si>
    <t>Odpisy na zakładowy fundusz świadczeń socjalny</t>
  </si>
  <si>
    <t>85228</t>
  </si>
  <si>
    <t>Usługi opiekuńcze i specjalistyczne usługi opiekuńcze</t>
  </si>
  <si>
    <t>85295</t>
  </si>
  <si>
    <t>Edukacyjna opieka wychowawcza</t>
  </si>
  <si>
    <t>Świetlice szkolne</t>
  </si>
  <si>
    <t>Pomoc materialna dla uczniów</t>
  </si>
  <si>
    <t>Stypendia dla uczniów</t>
  </si>
  <si>
    <t>Inne formy pomocy dla uczniów</t>
  </si>
  <si>
    <t>Gospodarka ściekowa i ochrona wód</t>
  </si>
  <si>
    <t>90004</t>
  </si>
  <si>
    <t>Utrzymanie zieleni w miastach i gminach</t>
  </si>
  <si>
    <t>Oświetlenie ulic, placów i dróg</t>
  </si>
  <si>
    <t>Kultura i ochrona dziedzictwa narodowego</t>
  </si>
  <si>
    <t>Biblioteki</t>
  </si>
  <si>
    <t>Dotacja podmiotowa z budżetu dla instytucji kultury</t>
  </si>
  <si>
    <t>Kultura fizyczna i sport</t>
  </si>
  <si>
    <t>Zadania w zakresie kultury fizycznej</t>
  </si>
  <si>
    <t>Wpłaty na  PFRON</t>
  </si>
  <si>
    <t>Dział</t>
  </si>
  <si>
    <t>Rozdział</t>
  </si>
  <si>
    <t xml:space="preserve">Załącznik nr 2 </t>
  </si>
  <si>
    <t>6050</t>
  </si>
  <si>
    <t>Dotacja celowa z budżetu na finansowanie lub dofinansowanie zadań zleconych do realizacji stowarzyszeniom</t>
  </si>
  <si>
    <t>4430</t>
  </si>
  <si>
    <t>Wydatki na zakupy inwestycyjne jednostek budżetowych</t>
  </si>
  <si>
    <t xml:space="preserve">Zakup energii </t>
  </si>
  <si>
    <t>80148</t>
  </si>
  <si>
    <t>Stołówki szkolne</t>
  </si>
  <si>
    <t>92195</t>
  </si>
  <si>
    <t xml:space="preserve">Pozostała  działalność </t>
  </si>
  <si>
    <t>Świadczenia rodzinne, świadczenia z funduszu alimentacyjnego oraz składki na ubezpieczenie emerytkane i rentowe z ubezpieczenia społecznego</t>
  </si>
  <si>
    <t xml:space="preserve">Gospodarka komunalna i ochrona środowiska </t>
  </si>
  <si>
    <t>Infrastruktura wodociągowa i sanitacyjna wsi</t>
  </si>
  <si>
    <t xml:space="preserve">Zasiłki i pomoc w naturze oraz składki na ubezpieczenia emerytalne i rentowe </t>
  </si>
  <si>
    <t>Składki na ubezpieczenie zdrowotne opłacane za osoby pobierające niektóre świadczenia z pomocy społecznej, niektóre świadczenia rodzinne oraz za osoby uczestniczace w zajęciach w centrum integracji społecznej</t>
  </si>
  <si>
    <t>Wynagrodzenia i pochodne - wykonanie</t>
  </si>
  <si>
    <r>
      <t xml:space="preserve">                   </t>
    </r>
    <r>
      <rPr>
        <b/>
        <u val="single"/>
        <sz val="10"/>
        <rFont val="Times New Roman"/>
        <family val="1"/>
      </rPr>
      <t>W  Y  D  A  T  K  I</t>
    </r>
  </si>
  <si>
    <t xml:space="preserve">Dotacja celowa na pomoc finansową udzielaną między jednostkami samorządu terytorialnego na dofinansowanie własnych zadań inwestycyjnych i zakupów inwestycyjnych </t>
  </si>
  <si>
    <t>Zakup akcesoriów komputerowych , w tym programów i licencji</t>
  </si>
  <si>
    <t>Różne wydatki narzecz osób fizycznych</t>
  </si>
  <si>
    <t xml:space="preserve">Składki na ubezpieczenia społeczne </t>
  </si>
  <si>
    <t>Składki na fundusz Pracy</t>
  </si>
  <si>
    <t>Wydatki osobowe niezaliczane do wynagrodzeń</t>
  </si>
  <si>
    <t>Zakup akcesoriów komputerowych ,w tym programów i licencji</t>
  </si>
  <si>
    <t>Wydatki osobowe niezaliczone do wynagrodzeń</t>
  </si>
  <si>
    <t>Zakup usług przez jednostki samorządu terytorialnego od innych jednostek samorządu terytorialnego</t>
  </si>
  <si>
    <t>85395</t>
  </si>
  <si>
    <t>Pozostałe zadania w zakresie polityki społecznej</t>
  </si>
  <si>
    <t xml:space="preserve">Wynagrodzenia osobiwe pracowników </t>
  </si>
  <si>
    <t>Plan</t>
  </si>
  <si>
    <t>Wykonanie</t>
  </si>
  <si>
    <t>01041</t>
  </si>
  <si>
    <t>Program Rozwoju Obszarów Wiejskich 2007-2013</t>
  </si>
  <si>
    <t>6059</t>
  </si>
  <si>
    <t>6058</t>
  </si>
  <si>
    <t>Wydatki  na inwestycje jednostek budżetowych finansowanych ze środków funduszy strukturalnych, Funduszu Spójności, Europejskiego Funduszu Rybackiego oraz z funduszy unijnych finansujących Wspólną Politykę Rolną, z wyłączeniem budżetu środków europejskich</t>
  </si>
  <si>
    <t>Wydatki  na inwestycje jednostek budżetowych finansowanych ze środków funduszy strukturalnych, Funduszu Spójności, Europejskiego Funduszu Rybackiego oraz z funduszy unijnych finansujących Wspólną Politykę Rolną</t>
  </si>
  <si>
    <t>Izby Rolnicze</t>
  </si>
  <si>
    <t xml:space="preserve">Zakup akcesiriów komputerowych, w tym programów i licencji </t>
  </si>
  <si>
    <t>Dotacja celowa na pomoc finansową udzielaną między jednostkami samorządu terytorialnego na dofinansowanie własnych zadań bieżących</t>
  </si>
  <si>
    <t>Rózne składki i opłaty</t>
  </si>
  <si>
    <t>75107</t>
  </si>
  <si>
    <t>Wybory Prezydenta Rzeczypospolitej Polskiej</t>
  </si>
  <si>
    <t>75414</t>
  </si>
  <si>
    <t>Obrona cywilna</t>
  </si>
  <si>
    <t>757</t>
  </si>
  <si>
    <t>Obsługa długu publicznego</t>
  </si>
  <si>
    <t>75704</t>
  </si>
  <si>
    <t xml:space="preserve">Rozliczenia z tytułu poręczeń i gwarancji udzielonych przez Skarb Państwa lub jednostkę samorządu terytorialnego </t>
  </si>
  <si>
    <t>8020</t>
  </si>
  <si>
    <t>Wypłaty z tytułu poręczeń i gwarancji</t>
  </si>
  <si>
    <t xml:space="preserve">Dotacje celowe przekazane gminie na zadania bieżace realizowane na podstawie porozumień (umów) między jednostkami samorządu terytorialnego </t>
  </si>
  <si>
    <t>85205</t>
  </si>
  <si>
    <t>Zadania w zkresie przeciwdziałania przemocy w rodzinie</t>
  </si>
  <si>
    <t>85216</t>
  </si>
  <si>
    <t>Zasiłki stałe</t>
  </si>
  <si>
    <t>85278</t>
  </si>
  <si>
    <t>Usuwanie skutków klęsk żywiołowych</t>
  </si>
  <si>
    <t>Odpis na zakładowy fundusz świadczeń socjalnych</t>
  </si>
  <si>
    <t>90002</t>
  </si>
  <si>
    <t>Gospodarka odpadami</t>
  </si>
  <si>
    <t>90095</t>
  </si>
  <si>
    <t>Wykonanie                                       2010                                                      ogółem</t>
  </si>
  <si>
    <t>Plan                            2010</t>
  </si>
  <si>
    <t>Paragraf</t>
  </si>
  <si>
    <t>do sprawozdania Wójta Gminy Godziesze Wielkie</t>
  </si>
  <si>
    <t xml:space="preserve">  z wykonania budżetu Gminy za 2010 r.</t>
  </si>
  <si>
    <t>60078</t>
  </si>
  <si>
    <t>4218</t>
  </si>
  <si>
    <t>4219</t>
  </si>
  <si>
    <t>6060</t>
  </si>
  <si>
    <t>75056</t>
  </si>
  <si>
    <t>Spis powszechny i inne</t>
  </si>
  <si>
    <t xml:space="preserve">Wydatki osobowe niezaliczane do wynagrodzeń </t>
  </si>
  <si>
    <t>Nagrody o charakterze szczególnym niezaliczane do wynagrodzeń</t>
  </si>
  <si>
    <t>Skladki na ubezpieczenia społeczne</t>
  </si>
  <si>
    <t>Opłaty z tytułu zakupu usług telekomunikacyjnych świadczonych w ruchomej publicznej sieci telefonicznej</t>
  </si>
  <si>
    <t>75109</t>
  </si>
  <si>
    <t xml:space="preserve">Wybory do rad gmin, rad powiatów i sejmików województw, wybory wójtów, burmistrzów i prezydentów miast oraz referenda gminne, powiatowe i wojewódzkie  </t>
  </si>
  <si>
    <t>75478</t>
  </si>
  <si>
    <t>szkolenia pracowników nie będących członkami korpusu służby cywilnej</t>
  </si>
  <si>
    <t>Wynagrodzenie bezosobowe</t>
  </si>
  <si>
    <t>Zakup usług obejmujących wykonanie ekspertyz, analiz i opinii</t>
  </si>
  <si>
    <t>Opłaty z tytułu zakupu usług telekomunikacyjnych świadczonych w stacjonarnej sieci telefonicznej</t>
  </si>
  <si>
    <t>Opłaty z tytułu zakupu usług telekomunikacyjnych świadczonych w ruchomej  publicznej sieci telefonicznej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</si>
</sst>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  <numFmt numFmtId="168" formatCode="_-* #,##0.00_-;\-* #,##0.00_-;_-* &quot;-&quot;??_-;_-@_-"/>
    <numFmt numFmtId="169" formatCode="0%;\(0%\)"/>
    <numFmt numFmtId="170" formatCode="0.00_)"/>
    <numFmt numFmtId="171" formatCode="0.000_)"/>
    <numFmt numFmtId="172" formatCode="_-* #,##0.0\ _z_ł_-;\-* #,##0.0\ _z_ł_-;_-* &quot;-&quot;\ _z_ł_-;_-@_-"/>
    <numFmt numFmtId="173" formatCode="_-* #,##0.00\ _z_ł_-;\-* #,##0.00\ _z_ł_-;_-* &quot;-&quot;\ _z_ł_-;_-@_-"/>
    <numFmt numFmtId="174" formatCode="0.0"/>
  </numFmts>
  <fonts count="49">
    <font>
      <sz val="10"/>
      <name val="Arial CE"/>
      <family val="0"/>
    </font>
    <font>
      <sz val="10"/>
      <name val="Arial"/>
      <family val="2"/>
    </font>
    <font>
      <sz val="11"/>
      <name val="Tms Rmn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MS Sans Serif"/>
      <family val="2"/>
    </font>
    <font>
      <b/>
      <i/>
      <sz val="16"/>
      <name val="Helv"/>
      <family val="0"/>
    </font>
    <font>
      <sz val="12"/>
      <name val="Times New Roman"/>
      <family val="0"/>
    </font>
    <font>
      <u val="single"/>
      <sz val="7.5"/>
      <color indexed="36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0" fontId="6" fillId="0" borderId="0">
      <alignment/>
      <protection/>
    </xf>
    <xf numFmtId="0" fontId="1" fillId="0" borderId="0">
      <alignment/>
      <protection/>
    </xf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10" fillId="0" borderId="10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vertical="top" wrapText="1"/>
    </xf>
    <xf numFmtId="49" fontId="9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wrapText="1"/>
    </xf>
    <xf numFmtId="43" fontId="10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43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43" fontId="10" fillId="0" borderId="1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43" fontId="10" fillId="0" borderId="0" xfId="0" applyNumberFormat="1" applyFont="1" applyBorder="1" applyAlignment="1">
      <alignment/>
    </xf>
    <xf numFmtId="43" fontId="10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3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43" fontId="9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43" fontId="11" fillId="0" borderId="10" xfId="0" applyNumberFormat="1" applyFont="1" applyFill="1" applyBorder="1" applyAlignment="1">
      <alignment/>
    </xf>
    <xf numFmtId="43" fontId="10" fillId="0" borderId="10" xfId="0" applyNumberFormat="1" applyFont="1" applyFill="1" applyBorder="1" applyAlignment="1">
      <alignment/>
    </xf>
    <xf numFmtId="43" fontId="9" fillId="0" borderId="10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43" fontId="10" fillId="0" borderId="0" xfId="0" applyNumberFormat="1" applyFont="1" applyFill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43" fontId="9" fillId="0" borderId="10" xfId="0" applyNumberFormat="1" applyFont="1" applyBorder="1" applyAlignment="1">
      <alignment horizontal="right"/>
    </xf>
    <xf numFmtId="43" fontId="11" fillId="0" borderId="0" xfId="0" applyNumberFormat="1" applyFont="1" applyAlignment="1">
      <alignment/>
    </xf>
    <xf numFmtId="4" fontId="9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49" fontId="10" fillId="0" borderId="10" xfId="0" applyNumberFormat="1" applyFont="1" applyBorder="1" applyAlignment="1">
      <alignment horizontal="center" vertical="center"/>
    </xf>
    <xf numFmtId="43" fontId="10" fillId="0" borderId="10" xfId="0" applyNumberFormat="1" applyFont="1" applyFill="1" applyBorder="1" applyAlignment="1">
      <alignment horizontal="right"/>
    </xf>
    <xf numFmtId="49" fontId="12" fillId="0" borderId="10" xfId="0" applyNumberFormat="1" applyFont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41" fontId="11" fillId="33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vertical="top" wrapText="1"/>
    </xf>
    <xf numFmtId="43" fontId="11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49" fontId="9" fillId="33" borderId="10" xfId="0" applyNumberFormat="1" applyFont="1" applyFill="1" applyBorder="1" applyAlignment="1">
      <alignment vertical="top" wrapText="1"/>
    </xf>
    <xf numFmtId="43" fontId="9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43" fontId="11" fillId="33" borderId="10" xfId="0" applyNumberFormat="1" applyFont="1" applyFill="1" applyBorder="1" applyAlignment="1">
      <alignment horizontal="center"/>
    </xf>
    <xf numFmtId="0" fontId="11" fillId="33" borderId="1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 shrinkToFit="1"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wrapText="1"/>
    </xf>
    <xf numFmtId="0" fontId="11" fillId="33" borderId="12" xfId="0" applyFont="1" applyFill="1" applyBorder="1" applyAlignment="1">
      <alignment horizontal="center" vertical="top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top"/>
    </xf>
    <xf numFmtId="0" fontId="11" fillId="33" borderId="15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0" fillId="0" borderId="0" xfId="0" applyAlignment="1">
      <alignment/>
    </xf>
  </cellXfs>
  <cellStyles count="6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 - Style1" xfId="39"/>
    <cellStyle name="Comma  - Style2" xfId="40"/>
    <cellStyle name="Comma  - Style3" xfId="41"/>
    <cellStyle name="Comma  - Style4" xfId="42"/>
    <cellStyle name="Comma  - Style5" xfId="43"/>
    <cellStyle name="Comma  - Style6" xfId="44"/>
    <cellStyle name="Comma  - Style7" xfId="45"/>
    <cellStyle name="Comma  - Style8" xfId="46"/>
    <cellStyle name="Comma [0]_A" xfId="47"/>
    <cellStyle name="Comma_A" xfId="48"/>
    <cellStyle name="Currency [0]_A" xfId="49"/>
    <cellStyle name="Currency_A" xfId="50"/>
    <cellStyle name="Dane wejściowe" xfId="51"/>
    <cellStyle name="Dane wyjściowe" xfId="52"/>
    <cellStyle name="Dobre" xfId="53"/>
    <cellStyle name="Comma" xfId="54"/>
    <cellStyle name="Comma [0]" xfId="55"/>
    <cellStyle name="Followed Hyperlink_0331longsht" xfId="56"/>
    <cellStyle name="Hiperlacze" xfId="57"/>
    <cellStyle name="Hyperlink_0331ytd_cal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ne" xfId="65"/>
    <cellStyle name="Normal - Style1" xfId="66"/>
    <cellStyle name="Normal_02_28" xfId="67"/>
    <cellStyle name="Obliczenia" xfId="68"/>
    <cellStyle name="Odwiedzone hiperlacze" xfId="69"/>
    <cellStyle name="Percent_results" xfId="70"/>
    <cellStyle name="Percent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Złe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7"/>
  <sheetViews>
    <sheetView tabSelected="1" zoomScalePageLayoutView="0" workbookViewId="0" topLeftCell="A410">
      <selection activeCell="A1" sqref="A1:G421"/>
    </sheetView>
  </sheetViews>
  <sheetFormatPr defaultColWidth="9.00390625" defaultRowHeight="12.75"/>
  <cols>
    <col min="1" max="1" width="5.75390625" style="25" customWidth="1"/>
    <col min="2" max="2" width="6.875" style="28" customWidth="1"/>
    <col min="3" max="3" width="6.625" style="23" customWidth="1"/>
    <col min="4" max="4" width="24.75390625" style="11" customWidth="1"/>
    <col min="5" max="5" width="15.00390625" style="13" customWidth="1"/>
    <col min="6" max="6" width="23.625" style="45" customWidth="1"/>
    <col min="7" max="7" width="9.125" style="6" customWidth="1"/>
    <col min="8" max="8" width="14.625" style="6" bestFit="1" customWidth="1"/>
    <col min="9" max="9" width="14.375" style="6" bestFit="1" customWidth="1"/>
    <col min="10" max="16384" width="9.125" style="6" customWidth="1"/>
  </cols>
  <sheetData>
    <row r="1" spans="5:7" ht="13.5">
      <c r="E1" s="45" t="s">
        <v>156</v>
      </c>
      <c r="F1" s="6"/>
      <c r="G1" s="45"/>
    </row>
    <row r="2" spans="5:7" ht="13.5">
      <c r="E2" s="45" t="s">
        <v>221</v>
      </c>
      <c r="F2" s="6"/>
      <c r="G2" s="45"/>
    </row>
    <row r="3" spans="1:7" ht="13.5">
      <c r="A3" s="18"/>
      <c r="B3" s="26"/>
      <c r="C3" s="18"/>
      <c r="E3" s="39" t="s">
        <v>222</v>
      </c>
      <c r="F3" s="6"/>
      <c r="G3" s="45"/>
    </row>
    <row r="4" spans="1:9" ht="13.5">
      <c r="A4" s="18"/>
      <c r="B4" s="26"/>
      <c r="C4" s="6"/>
      <c r="D4" s="6"/>
      <c r="I4" s="52"/>
    </row>
    <row r="5" spans="1:6" ht="15.75">
      <c r="A5" s="18"/>
      <c r="B5" s="26"/>
      <c r="C5" s="49"/>
      <c r="D5" s="50"/>
      <c r="E5" s="51"/>
      <c r="F5" s="52"/>
    </row>
    <row r="6" spans="1:6" ht="15.75">
      <c r="A6" s="18"/>
      <c r="B6" s="26"/>
      <c r="C6" s="49"/>
      <c r="D6" s="50"/>
      <c r="E6" s="51"/>
      <c r="F6" s="52"/>
    </row>
    <row r="7" spans="1:6" ht="13.5">
      <c r="A7" s="18"/>
      <c r="B7" s="26"/>
      <c r="C7" s="18"/>
      <c r="D7" s="88" t="s">
        <v>172</v>
      </c>
      <c r="E7" s="89"/>
      <c r="F7" s="39"/>
    </row>
    <row r="8" spans="1:6" ht="13.5">
      <c r="A8" s="47"/>
      <c r="B8" s="48"/>
      <c r="C8" s="6"/>
      <c r="D8" s="6"/>
      <c r="E8" s="6"/>
      <c r="F8" s="6"/>
    </row>
    <row r="9" spans="1:6" ht="38.25" customHeight="1">
      <c r="A9" s="85" t="s">
        <v>27</v>
      </c>
      <c r="B9" s="86"/>
      <c r="C9" s="87"/>
      <c r="D9" s="76"/>
      <c r="E9" s="77"/>
      <c r="F9" s="78"/>
    </row>
    <row r="10" spans="1:6" ht="37.5" customHeight="1">
      <c r="A10" s="79" t="s">
        <v>154</v>
      </c>
      <c r="B10" s="79" t="s">
        <v>155</v>
      </c>
      <c r="C10" s="79" t="s">
        <v>220</v>
      </c>
      <c r="D10" s="80" t="s">
        <v>26</v>
      </c>
      <c r="E10" s="81" t="s">
        <v>219</v>
      </c>
      <c r="F10" s="81" t="s">
        <v>218</v>
      </c>
    </row>
    <row r="11" spans="1:6" s="8" customFormat="1" ht="13.5">
      <c r="A11" s="16">
        <v>1</v>
      </c>
      <c r="B11" s="14">
        <v>2</v>
      </c>
      <c r="C11" s="16">
        <v>3</v>
      </c>
      <c r="D11" s="9">
        <v>4</v>
      </c>
      <c r="E11" s="9">
        <v>5</v>
      </c>
      <c r="F11" s="40">
        <v>6</v>
      </c>
    </row>
    <row r="12" spans="1:6" ht="13.5">
      <c r="A12" s="60" t="s">
        <v>0</v>
      </c>
      <c r="B12" s="61"/>
      <c r="C12" s="62"/>
      <c r="D12" s="63" t="s">
        <v>28</v>
      </c>
      <c r="E12" s="64">
        <f>E13+E17+E21+E15</f>
        <v>1235677</v>
      </c>
      <c r="F12" s="64">
        <f>F13+F17+F21+F15</f>
        <v>1072637.2999999998</v>
      </c>
    </row>
    <row r="13" spans="1:6" s="30" customFormat="1" ht="27">
      <c r="A13" s="27"/>
      <c r="B13" s="27" t="s">
        <v>1</v>
      </c>
      <c r="C13" s="14"/>
      <c r="D13" s="3" t="s">
        <v>168</v>
      </c>
      <c r="E13" s="53">
        <f>E14</f>
        <v>524730</v>
      </c>
      <c r="F13" s="31">
        <f>F14</f>
        <v>365162.63</v>
      </c>
    </row>
    <row r="14" spans="1:6" ht="25.5">
      <c r="A14" s="24"/>
      <c r="B14" s="27"/>
      <c r="C14" s="19">
        <v>6050</v>
      </c>
      <c r="D14" s="1" t="s">
        <v>29</v>
      </c>
      <c r="E14" s="10">
        <v>524730</v>
      </c>
      <c r="F14" s="42">
        <v>365162.63</v>
      </c>
    </row>
    <row r="15" spans="1:6" s="30" customFormat="1" ht="26.25" customHeight="1">
      <c r="A15" s="14"/>
      <c r="B15" s="27" t="s">
        <v>2</v>
      </c>
      <c r="C15" s="14"/>
      <c r="D15" s="3" t="s">
        <v>193</v>
      </c>
      <c r="E15" s="31">
        <f>E16</f>
        <v>3000</v>
      </c>
      <c r="F15" s="31">
        <f>F16</f>
        <v>2117.52</v>
      </c>
    </row>
    <row r="16" spans="1:6" s="30" customFormat="1" ht="57.75" customHeight="1">
      <c r="A16" s="19"/>
      <c r="B16" s="57"/>
      <c r="C16" s="19">
        <v>2850</v>
      </c>
      <c r="D16" s="1" t="s">
        <v>31</v>
      </c>
      <c r="E16" s="58">
        <v>3000</v>
      </c>
      <c r="F16" s="58">
        <v>2117.52</v>
      </c>
    </row>
    <row r="17" spans="1:6" s="30" customFormat="1" ht="57.75" customHeight="1">
      <c r="A17" s="19"/>
      <c r="B17" s="27" t="s">
        <v>187</v>
      </c>
      <c r="C17" s="14"/>
      <c r="D17" s="3" t="s">
        <v>188</v>
      </c>
      <c r="E17" s="31">
        <f>E18+E19+E20</f>
        <v>387163</v>
      </c>
      <c r="F17" s="31">
        <f>F18+F19+F20</f>
        <v>384574.07</v>
      </c>
    </row>
    <row r="18" spans="1:6" ht="25.5">
      <c r="A18" s="16"/>
      <c r="B18" s="27"/>
      <c r="C18" s="17" t="s">
        <v>157</v>
      </c>
      <c r="D18" s="1" t="s">
        <v>29</v>
      </c>
      <c r="E18" s="5">
        <v>25000</v>
      </c>
      <c r="F18" s="42">
        <v>22412</v>
      </c>
    </row>
    <row r="19" spans="1:6" ht="140.25">
      <c r="A19" s="16"/>
      <c r="B19" s="27"/>
      <c r="C19" s="17" t="s">
        <v>190</v>
      </c>
      <c r="D19" s="1" t="s">
        <v>191</v>
      </c>
      <c r="E19" s="5">
        <v>150012</v>
      </c>
      <c r="F19" s="42">
        <v>150011.07</v>
      </c>
    </row>
    <row r="20" spans="1:6" ht="114.75">
      <c r="A20" s="16"/>
      <c r="B20" s="27"/>
      <c r="C20" s="17" t="s">
        <v>189</v>
      </c>
      <c r="D20" s="1" t="s">
        <v>192</v>
      </c>
      <c r="E20" s="5">
        <v>212151</v>
      </c>
      <c r="F20" s="42">
        <v>212151</v>
      </c>
    </row>
    <row r="21" spans="1:6" s="30" customFormat="1" ht="13.5">
      <c r="A21" s="14"/>
      <c r="B21" s="15" t="s">
        <v>35</v>
      </c>
      <c r="C21" s="15"/>
      <c r="D21" s="3" t="s">
        <v>36</v>
      </c>
      <c r="E21" s="29">
        <f>E22+E23+E24+E26+E27+E25+E28</f>
        <v>320784</v>
      </c>
      <c r="F21" s="43">
        <f>SUM(F22:F28)</f>
        <v>320783.07999999996</v>
      </c>
    </row>
    <row r="22" spans="1:6" ht="15.75" customHeight="1">
      <c r="A22" s="16"/>
      <c r="B22" s="27"/>
      <c r="C22" s="20">
        <v>4110</v>
      </c>
      <c r="D22" s="1" t="s">
        <v>32</v>
      </c>
      <c r="E22" s="5">
        <v>556.71</v>
      </c>
      <c r="F22" s="42">
        <v>556.71</v>
      </c>
    </row>
    <row r="23" spans="1:6" ht="13.5">
      <c r="A23" s="16"/>
      <c r="B23" s="27"/>
      <c r="C23" s="20">
        <v>4120</v>
      </c>
      <c r="D23" s="1" t="s">
        <v>33</v>
      </c>
      <c r="E23" s="5">
        <v>49</v>
      </c>
      <c r="F23" s="42">
        <v>49</v>
      </c>
    </row>
    <row r="24" spans="1:6" ht="13.5">
      <c r="A24" s="16"/>
      <c r="B24" s="27"/>
      <c r="C24" s="20">
        <v>4170</v>
      </c>
      <c r="D24" s="1" t="s">
        <v>34</v>
      </c>
      <c r="E24" s="5">
        <v>3665</v>
      </c>
      <c r="F24" s="42">
        <v>3665</v>
      </c>
    </row>
    <row r="25" spans="1:6" ht="25.5">
      <c r="A25" s="16"/>
      <c r="B25" s="27"/>
      <c r="C25" s="20">
        <v>4210</v>
      </c>
      <c r="D25" s="1" t="s">
        <v>37</v>
      </c>
      <c r="E25" s="5">
        <v>30.5</v>
      </c>
      <c r="F25" s="42">
        <v>30.5</v>
      </c>
    </row>
    <row r="26" spans="1:6" ht="13.5">
      <c r="A26" s="16"/>
      <c r="B26" s="27"/>
      <c r="C26" s="20">
        <v>4300</v>
      </c>
      <c r="D26" s="1" t="s">
        <v>30</v>
      </c>
      <c r="E26" s="5">
        <v>1494.12</v>
      </c>
      <c r="F26" s="42">
        <v>1493.2</v>
      </c>
    </row>
    <row r="27" spans="1:6" ht="13.5">
      <c r="A27" s="16"/>
      <c r="B27" s="27"/>
      <c r="C27" s="20">
        <v>4430</v>
      </c>
      <c r="D27" s="1" t="s">
        <v>38</v>
      </c>
      <c r="E27" s="5">
        <v>314493.22</v>
      </c>
      <c r="F27" s="42">
        <v>314493.22</v>
      </c>
    </row>
    <row r="28" spans="1:6" ht="38.25">
      <c r="A28" s="16"/>
      <c r="B28" s="27"/>
      <c r="C28" s="20">
        <v>4750</v>
      </c>
      <c r="D28" s="1" t="s">
        <v>194</v>
      </c>
      <c r="E28" s="5">
        <v>495.45</v>
      </c>
      <c r="F28" s="42">
        <v>495.45</v>
      </c>
    </row>
    <row r="29" spans="1:6" s="8" customFormat="1" ht="38.25">
      <c r="A29" s="65">
        <v>400</v>
      </c>
      <c r="B29" s="60"/>
      <c r="C29" s="66"/>
      <c r="D29" s="63" t="s">
        <v>40</v>
      </c>
      <c r="E29" s="64">
        <f>E30</f>
        <v>390000</v>
      </c>
      <c r="F29" s="64">
        <f>F30</f>
        <v>329113.11000000004</v>
      </c>
    </row>
    <row r="30" spans="1:6" s="30" customFormat="1" ht="13.5">
      <c r="A30" s="14"/>
      <c r="B30" s="27" t="s">
        <v>3</v>
      </c>
      <c r="C30" s="14"/>
      <c r="D30" s="3" t="s">
        <v>41</v>
      </c>
      <c r="E30" s="29">
        <f>E31+E32+E33+E34</f>
        <v>390000</v>
      </c>
      <c r="F30" s="43">
        <f>F31+F32+F33+F34</f>
        <v>329113.11000000004</v>
      </c>
    </row>
    <row r="31" spans="1:6" ht="25.5">
      <c r="A31" s="16"/>
      <c r="B31" s="27"/>
      <c r="C31" s="19">
        <v>4210</v>
      </c>
      <c r="D31" s="1" t="s">
        <v>37</v>
      </c>
      <c r="E31" s="5">
        <v>20000</v>
      </c>
      <c r="F31" s="42">
        <v>18488.52</v>
      </c>
    </row>
    <row r="32" spans="1:6" ht="13.5">
      <c r="A32" s="16"/>
      <c r="B32" s="27"/>
      <c r="C32" s="19">
        <v>4260</v>
      </c>
      <c r="D32" s="1" t="s">
        <v>42</v>
      </c>
      <c r="E32" s="5">
        <v>315000</v>
      </c>
      <c r="F32" s="42">
        <v>262235.27</v>
      </c>
    </row>
    <row r="33" spans="1:6" ht="13.5">
      <c r="A33" s="16"/>
      <c r="B33" s="27"/>
      <c r="C33" s="19">
        <v>4300</v>
      </c>
      <c r="D33" s="1" t="s">
        <v>30</v>
      </c>
      <c r="E33" s="5">
        <v>47000</v>
      </c>
      <c r="F33" s="42">
        <v>40883.39</v>
      </c>
    </row>
    <row r="34" spans="1:6" ht="13.5">
      <c r="A34" s="16"/>
      <c r="B34" s="27"/>
      <c r="C34" s="21">
        <v>4410</v>
      </c>
      <c r="D34" s="1" t="s">
        <v>43</v>
      </c>
      <c r="E34" s="5">
        <v>8000</v>
      </c>
      <c r="F34" s="42">
        <v>7505.93</v>
      </c>
    </row>
    <row r="35" spans="1:6" ht="13.5">
      <c r="A35" s="65">
        <v>600</v>
      </c>
      <c r="B35" s="61"/>
      <c r="C35" s="65"/>
      <c r="D35" s="63" t="s">
        <v>44</v>
      </c>
      <c r="E35" s="64">
        <f>E36+E38+E42+E47</f>
        <v>2294924.1799999997</v>
      </c>
      <c r="F35" s="64">
        <f>F36+F38+F42+F47</f>
        <v>2229341.71</v>
      </c>
    </row>
    <row r="36" spans="1:6" s="30" customFormat="1" ht="14.25" customHeight="1">
      <c r="A36" s="14"/>
      <c r="B36" s="27" t="s">
        <v>4</v>
      </c>
      <c r="C36" s="14"/>
      <c r="D36" s="3" t="s">
        <v>45</v>
      </c>
      <c r="E36" s="29">
        <f>E37</f>
        <v>100000</v>
      </c>
      <c r="F36" s="43">
        <f>F37</f>
        <v>81132</v>
      </c>
    </row>
    <row r="37" spans="1:6" ht="13.5">
      <c r="A37" s="16"/>
      <c r="B37" s="27"/>
      <c r="C37" s="19">
        <v>4300</v>
      </c>
      <c r="D37" s="1" t="s">
        <v>30</v>
      </c>
      <c r="E37" s="5">
        <v>100000</v>
      </c>
      <c r="F37" s="42">
        <v>81132</v>
      </c>
    </row>
    <row r="38" spans="1:6" s="30" customFormat="1" ht="12.75" customHeight="1">
      <c r="A38" s="14"/>
      <c r="B38" s="27" t="s">
        <v>46</v>
      </c>
      <c r="C38" s="14"/>
      <c r="D38" s="3" t="s">
        <v>47</v>
      </c>
      <c r="E38" s="29">
        <f>E40+E41+E39</f>
        <v>739612</v>
      </c>
      <c r="F38" s="43">
        <f>F40+F41+F39</f>
        <v>736736.08</v>
      </c>
    </row>
    <row r="39" spans="1:6" s="30" customFormat="1" ht="12.75" customHeight="1">
      <c r="A39" s="19"/>
      <c r="B39" s="57"/>
      <c r="C39" s="19">
        <v>4430</v>
      </c>
      <c r="D39" s="1" t="s">
        <v>196</v>
      </c>
      <c r="E39" s="5">
        <v>3000</v>
      </c>
      <c r="F39" s="42">
        <v>890.96</v>
      </c>
    </row>
    <row r="40" spans="1:6" ht="25.5">
      <c r="A40" s="16"/>
      <c r="B40" s="27"/>
      <c r="C40" s="19">
        <v>6050</v>
      </c>
      <c r="D40" s="1" t="s">
        <v>48</v>
      </c>
      <c r="E40" s="5">
        <v>103712</v>
      </c>
      <c r="F40" s="42">
        <v>102945.12</v>
      </c>
    </row>
    <row r="41" spans="1:6" ht="89.25">
      <c r="A41" s="16"/>
      <c r="B41" s="27"/>
      <c r="C41" s="19">
        <v>6300</v>
      </c>
      <c r="D41" s="1" t="s">
        <v>173</v>
      </c>
      <c r="E41" s="5">
        <v>632900</v>
      </c>
      <c r="F41" s="42">
        <v>632900</v>
      </c>
    </row>
    <row r="42" spans="1:6" s="30" customFormat="1" ht="13.5">
      <c r="A42" s="14"/>
      <c r="B42" s="27" t="s">
        <v>5</v>
      </c>
      <c r="C42" s="14"/>
      <c r="D42" s="3" t="s">
        <v>49</v>
      </c>
      <c r="E42" s="29">
        <f>E44+E45+E46+E43</f>
        <v>1445312.18</v>
      </c>
      <c r="F42" s="43">
        <f>F44+F45+F46+F43</f>
        <v>1401473.6300000001</v>
      </c>
    </row>
    <row r="43" spans="1:6" s="30" customFormat="1" ht="13.5">
      <c r="A43" s="19"/>
      <c r="B43" s="57"/>
      <c r="C43" s="19">
        <v>4170</v>
      </c>
      <c r="D43" s="1" t="s">
        <v>34</v>
      </c>
      <c r="E43" s="5">
        <v>13000</v>
      </c>
      <c r="F43" s="42">
        <v>4262.5</v>
      </c>
    </row>
    <row r="44" spans="1:6" ht="25.5">
      <c r="A44" s="16"/>
      <c r="B44" s="27"/>
      <c r="C44" s="19">
        <v>4210</v>
      </c>
      <c r="D44" s="1" t="s">
        <v>37</v>
      </c>
      <c r="E44" s="5">
        <v>52266.18</v>
      </c>
      <c r="F44" s="42">
        <v>52125.6</v>
      </c>
    </row>
    <row r="45" spans="1:6" ht="13.5">
      <c r="A45" s="16"/>
      <c r="B45" s="27"/>
      <c r="C45" s="19">
        <v>4300</v>
      </c>
      <c r="D45" s="1" t="s">
        <v>30</v>
      </c>
      <c r="E45" s="5">
        <v>201346</v>
      </c>
      <c r="F45" s="42">
        <v>200377.24</v>
      </c>
    </row>
    <row r="46" spans="1:6" ht="25.5">
      <c r="A46" s="16"/>
      <c r="B46" s="27"/>
      <c r="C46" s="19">
        <v>6050</v>
      </c>
      <c r="D46" s="1" t="s">
        <v>51</v>
      </c>
      <c r="E46" s="5">
        <v>1178700</v>
      </c>
      <c r="F46" s="42">
        <v>1144708.29</v>
      </c>
    </row>
    <row r="47" spans="1:6" ht="27">
      <c r="A47" s="16"/>
      <c r="B47" s="27" t="s">
        <v>223</v>
      </c>
      <c r="C47" s="19"/>
      <c r="D47" s="3" t="s">
        <v>213</v>
      </c>
      <c r="E47" s="5">
        <f>E48</f>
        <v>10000</v>
      </c>
      <c r="F47" s="42">
        <f>F48</f>
        <v>10000</v>
      </c>
    </row>
    <row r="48" spans="1:6" ht="76.5">
      <c r="A48" s="16"/>
      <c r="B48" s="27"/>
      <c r="C48" s="19">
        <v>2710</v>
      </c>
      <c r="D48" s="1" t="s">
        <v>195</v>
      </c>
      <c r="E48" s="5">
        <v>10000</v>
      </c>
      <c r="F48" s="42">
        <v>10000</v>
      </c>
    </row>
    <row r="49" spans="1:6" s="8" customFormat="1" ht="13.5">
      <c r="A49" s="67" t="s">
        <v>52</v>
      </c>
      <c r="B49" s="68"/>
      <c r="C49" s="67"/>
      <c r="D49" s="63" t="s">
        <v>53</v>
      </c>
      <c r="E49" s="64">
        <f>E50</f>
        <v>14962.73</v>
      </c>
      <c r="F49" s="64">
        <f>F50</f>
        <v>12829.51</v>
      </c>
    </row>
    <row r="50" spans="1:6" s="30" customFormat="1" ht="27">
      <c r="A50" s="14"/>
      <c r="B50" s="15" t="s">
        <v>54</v>
      </c>
      <c r="C50" s="15"/>
      <c r="D50" s="3" t="s">
        <v>55</v>
      </c>
      <c r="E50" s="29">
        <f>E51+E54+E55+E52+E53</f>
        <v>14962.73</v>
      </c>
      <c r="F50" s="43">
        <f>F51+F54+F55+F52+F53</f>
        <v>12829.51</v>
      </c>
    </row>
    <row r="51" spans="1:6" ht="25.5">
      <c r="A51" s="16"/>
      <c r="B51" s="15"/>
      <c r="C51" s="17" t="s">
        <v>56</v>
      </c>
      <c r="D51" s="1" t="s">
        <v>37</v>
      </c>
      <c r="E51" s="5">
        <v>2000</v>
      </c>
      <c r="F51" s="42">
        <v>1998.89</v>
      </c>
    </row>
    <row r="52" spans="1:6" ht="25.5">
      <c r="A52" s="16"/>
      <c r="B52" s="15"/>
      <c r="C52" s="17" t="s">
        <v>224</v>
      </c>
      <c r="D52" s="1" t="s">
        <v>37</v>
      </c>
      <c r="E52" s="5">
        <v>6462.91</v>
      </c>
      <c r="F52" s="42">
        <v>5300.02</v>
      </c>
    </row>
    <row r="53" spans="1:6" ht="25.5">
      <c r="A53" s="16"/>
      <c r="B53" s="15"/>
      <c r="C53" s="17" t="s">
        <v>225</v>
      </c>
      <c r="D53" s="1" t="s">
        <v>37</v>
      </c>
      <c r="E53" s="5">
        <v>3218.82</v>
      </c>
      <c r="F53" s="42">
        <v>3218.82</v>
      </c>
    </row>
    <row r="54" spans="1:6" ht="13.5">
      <c r="A54" s="16"/>
      <c r="B54" s="15"/>
      <c r="C54" s="17" t="s">
        <v>57</v>
      </c>
      <c r="D54" s="1" t="s">
        <v>42</v>
      </c>
      <c r="E54" s="5">
        <v>1500</v>
      </c>
      <c r="F54" s="42">
        <v>1007.31</v>
      </c>
    </row>
    <row r="55" spans="1:6" ht="13.5">
      <c r="A55" s="16"/>
      <c r="B55" s="27"/>
      <c r="C55" s="17" t="s">
        <v>58</v>
      </c>
      <c r="D55" s="1" t="s">
        <v>30</v>
      </c>
      <c r="E55" s="5">
        <v>1781</v>
      </c>
      <c r="F55" s="42">
        <v>1304.47</v>
      </c>
    </row>
    <row r="56" spans="1:6" ht="13.5">
      <c r="A56" s="65">
        <v>700</v>
      </c>
      <c r="B56" s="61"/>
      <c r="C56" s="65"/>
      <c r="D56" s="63" t="s">
        <v>59</v>
      </c>
      <c r="E56" s="64">
        <f>E57</f>
        <v>150900</v>
      </c>
      <c r="F56" s="64">
        <f>F57</f>
        <v>146645.65</v>
      </c>
    </row>
    <row r="57" spans="1:6" s="30" customFormat="1" ht="27">
      <c r="A57" s="14"/>
      <c r="B57" s="15">
        <v>70005</v>
      </c>
      <c r="C57" s="15"/>
      <c r="D57" s="3" t="s">
        <v>60</v>
      </c>
      <c r="E57" s="34">
        <f>E58+E59+E60+E61+E62+E63</f>
        <v>150900</v>
      </c>
      <c r="F57" s="55">
        <f>F58+F59+F60+F61+F62+F63</f>
        <v>146645.65</v>
      </c>
    </row>
    <row r="58" spans="1:6" ht="25.5">
      <c r="A58" s="16"/>
      <c r="B58" s="27"/>
      <c r="C58" s="17">
        <v>4210</v>
      </c>
      <c r="D58" s="1" t="s">
        <v>37</v>
      </c>
      <c r="E58" s="5">
        <v>16750</v>
      </c>
      <c r="F58" s="42">
        <v>13089.63</v>
      </c>
    </row>
    <row r="59" spans="1:6" ht="13.5">
      <c r="A59" s="16"/>
      <c r="B59" s="27"/>
      <c r="C59" s="17">
        <v>4260</v>
      </c>
      <c r="D59" s="1" t="s">
        <v>42</v>
      </c>
      <c r="E59" s="5">
        <v>9250</v>
      </c>
      <c r="F59" s="42">
        <v>9237.34</v>
      </c>
    </row>
    <row r="60" spans="1:6" ht="13.5">
      <c r="A60" s="16"/>
      <c r="B60" s="27"/>
      <c r="C60" s="17">
        <v>4300</v>
      </c>
      <c r="D60" s="1" t="s">
        <v>61</v>
      </c>
      <c r="E60" s="5">
        <v>6000</v>
      </c>
      <c r="F60" s="42">
        <v>5864.68</v>
      </c>
    </row>
    <row r="61" spans="1:6" ht="13.5">
      <c r="A61" s="16"/>
      <c r="B61" s="27"/>
      <c r="C61" s="17">
        <v>4430</v>
      </c>
      <c r="D61" s="1" t="s">
        <v>62</v>
      </c>
      <c r="E61" s="5">
        <v>7000</v>
      </c>
      <c r="F61" s="42">
        <v>7000</v>
      </c>
    </row>
    <row r="62" spans="1:6" ht="13.5">
      <c r="A62" s="16"/>
      <c r="B62" s="27"/>
      <c r="C62" s="17">
        <v>4480</v>
      </c>
      <c r="D62" s="1" t="s">
        <v>63</v>
      </c>
      <c r="E62" s="5">
        <v>106900</v>
      </c>
      <c r="F62" s="42">
        <v>106856</v>
      </c>
    </row>
    <row r="63" spans="1:6" ht="38.25">
      <c r="A63" s="16"/>
      <c r="B63" s="27"/>
      <c r="C63" s="17" t="s">
        <v>226</v>
      </c>
      <c r="D63" s="1" t="s">
        <v>160</v>
      </c>
      <c r="E63" s="5">
        <v>5000</v>
      </c>
      <c r="F63" s="42">
        <v>4598</v>
      </c>
    </row>
    <row r="64" spans="1:6" s="8" customFormat="1" ht="12.75">
      <c r="A64" s="67">
        <v>710</v>
      </c>
      <c r="B64" s="67"/>
      <c r="C64" s="67"/>
      <c r="D64" s="63" t="s">
        <v>64</v>
      </c>
      <c r="E64" s="64">
        <f>E65</f>
        <v>86000</v>
      </c>
      <c r="F64" s="64">
        <f>F65</f>
        <v>53893.5</v>
      </c>
    </row>
    <row r="65" spans="1:6" s="30" customFormat="1" ht="27">
      <c r="A65" s="14"/>
      <c r="B65" s="15">
        <v>71004</v>
      </c>
      <c r="C65" s="15"/>
      <c r="D65" s="3" t="s">
        <v>65</v>
      </c>
      <c r="E65" s="29">
        <f>E66</f>
        <v>86000</v>
      </c>
      <c r="F65" s="43">
        <f>F66</f>
        <v>53893.5</v>
      </c>
    </row>
    <row r="66" spans="1:6" ht="13.5">
      <c r="A66" s="16"/>
      <c r="B66" s="27"/>
      <c r="C66" s="17">
        <v>4300</v>
      </c>
      <c r="D66" s="1" t="s">
        <v>30</v>
      </c>
      <c r="E66" s="5">
        <v>86000</v>
      </c>
      <c r="F66" s="42">
        <v>53893.5</v>
      </c>
    </row>
    <row r="67" spans="1:6" ht="13.5">
      <c r="A67" s="65">
        <v>750</v>
      </c>
      <c r="B67" s="61"/>
      <c r="C67" s="65"/>
      <c r="D67" s="63" t="s">
        <v>66</v>
      </c>
      <c r="E67" s="64">
        <f>E68+E70+E77+E109+E100</f>
        <v>2548208.54</v>
      </c>
      <c r="F67" s="64">
        <f>F68+F70+F77+F109+F100</f>
        <v>2246723.33</v>
      </c>
    </row>
    <row r="68" spans="1:6" s="30" customFormat="1" ht="13.5">
      <c r="A68" s="14"/>
      <c r="B68" s="27" t="s">
        <v>6</v>
      </c>
      <c r="C68" s="14"/>
      <c r="D68" s="3" t="s">
        <v>67</v>
      </c>
      <c r="E68" s="29">
        <f>E69</f>
        <v>65500</v>
      </c>
      <c r="F68" s="43">
        <f>F69</f>
        <v>65500</v>
      </c>
    </row>
    <row r="69" spans="1:6" ht="25.5">
      <c r="A69" s="16"/>
      <c r="B69" s="27"/>
      <c r="C69" s="19">
        <v>4010</v>
      </c>
      <c r="D69" s="1" t="s">
        <v>68</v>
      </c>
      <c r="E69" s="5">
        <v>65500</v>
      </c>
      <c r="F69" s="42">
        <v>65500</v>
      </c>
    </row>
    <row r="70" spans="1:6" s="30" customFormat="1" ht="27">
      <c r="A70" s="14"/>
      <c r="B70" s="27" t="s">
        <v>7</v>
      </c>
      <c r="C70" s="14"/>
      <c r="D70" s="3" t="s">
        <v>69</v>
      </c>
      <c r="E70" s="29">
        <f>E71+E72+E73+E74+E75+E76</f>
        <v>100000</v>
      </c>
      <c r="F70" s="43">
        <f>SUM(F71:F76)</f>
        <v>82147.9</v>
      </c>
    </row>
    <row r="71" spans="1:6" ht="25.5">
      <c r="A71" s="16"/>
      <c r="B71" s="27"/>
      <c r="C71" s="19">
        <v>3030</v>
      </c>
      <c r="D71" s="1" t="s">
        <v>70</v>
      </c>
      <c r="E71" s="5">
        <v>70350</v>
      </c>
      <c r="F71" s="42">
        <v>63785</v>
      </c>
    </row>
    <row r="72" spans="1:6" ht="25.5">
      <c r="A72" s="16"/>
      <c r="B72" s="27"/>
      <c r="C72" s="19">
        <v>4210</v>
      </c>
      <c r="D72" s="1" t="s">
        <v>37</v>
      </c>
      <c r="E72" s="5">
        <v>14000</v>
      </c>
      <c r="F72" s="42">
        <v>8394.34</v>
      </c>
    </row>
    <row r="73" spans="1:6" ht="13.5">
      <c r="A73" s="16"/>
      <c r="B73" s="27"/>
      <c r="C73" s="19">
        <v>4300</v>
      </c>
      <c r="D73" s="1" t="s">
        <v>30</v>
      </c>
      <c r="E73" s="5">
        <v>10000</v>
      </c>
      <c r="F73" s="42">
        <v>6511.52</v>
      </c>
    </row>
    <row r="74" spans="1:6" ht="51">
      <c r="A74" s="16"/>
      <c r="B74" s="27"/>
      <c r="C74" s="19">
        <v>4360</v>
      </c>
      <c r="D74" s="1" t="s">
        <v>232</v>
      </c>
      <c r="E74" s="5">
        <v>2000</v>
      </c>
      <c r="F74" s="42">
        <v>1140.81</v>
      </c>
    </row>
    <row r="75" spans="1:6" ht="51">
      <c r="A75" s="16"/>
      <c r="B75" s="27"/>
      <c r="C75" s="19">
        <v>4740</v>
      </c>
      <c r="D75" s="1" t="s">
        <v>39</v>
      </c>
      <c r="E75" s="5">
        <v>2650</v>
      </c>
      <c r="F75" s="42">
        <v>1350.3</v>
      </c>
    </row>
    <row r="76" spans="1:6" ht="38.25">
      <c r="A76" s="16"/>
      <c r="B76" s="27"/>
      <c r="C76" s="19">
        <v>4750</v>
      </c>
      <c r="D76" s="1" t="s">
        <v>96</v>
      </c>
      <c r="E76" s="5">
        <v>1000</v>
      </c>
      <c r="F76" s="42">
        <v>965.93</v>
      </c>
    </row>
    <row r="77" spans="1:6" s="30" customFormat="1" ht="27">
      <c r="A77" s="14"/>
      <c r="B77" s="27" t="s">
        <v>8</v>
      </c>
      <c r="C77" s="14"/>
      <c r="D77" s="3" t="s">
        <v>73</v>
      </c>
      <c r="E77" s="29">
        <f>SUM(E78:E99)</f>
        <v>2298117</v>
      </c>
      <c r="F77" s="43">
        <f>SUM(F78:F99)</f>
        <v>2029695.7200000002</v>
      </c>
    </row>
    <row r="78" spans="1:6" ht="25.5">
      <c r="A78" s="16"/>
      <c r="B78" s="27"/>
      <c r="C78" s="19">
        <v>3020</v>
      </c>
      <c r="D78" s="1" t="s">
        <v>74</v>
      </c>
      <c r="E78" s="5">
        <v>23500</v>
      </c>
      <c r="F78" s="42">
        <v>13260.59</v>
      </c>
    </row>
    <row r="79" spans="1:6" ht="25.5">
      <c r="A79" s="16"/>
      <c r="B79" s="27"/>
      <c r="C79" s="19">
        <v>4010</v>
      </c>
      <c r="D79" s="1" t="s">
        <v>68</v>
      </c>
      <c r="E79" s="5">
        <v>1455596</v>
      </c>
      <c r="F79" s="42">
        <v>1343934.73</v>
      </c>
    </row>
    <row r="80" spans="1:6" ht="25.5">
      <c r="A80" s="16"/>
      <c r="B80" s="27"/>
      <c r="C80" s="19">
        <v>4040</v>
      </c>
      <c r="D80" s="1" t="s">
        <v>75</v>
      </c>
      <c r="E80" s="5">
        <v>111404</v>
      </c>
      <c r="F80" s="42">
        <v>111404</v>
      </c>
    </row>
    <row r="81" spans="1:6" ht="25.5">
      <c r="A81" s="16"/>
      <c r="B81" s="27"/>
      <c r="C81" s="19">
        <v>4110</v>
      </c>
      <c r="D81" s="1" t="s">
        <v>32</v>
      </c>
      <c r="E81" s="5">
        <v>244905</v>
      </c>
      <c r="F81" s="42">
        <v>221395.12</v>
      </c>
    </row>
    <row r="82" spans="1:6" ht="13.5">
      <c r="A82" s="16"/>
      <c r="B82" s="27"/>
      <c r="C82" s="19">
        <v>4120</v>
      </c>
      <c r="D82" s="1" t="s">
        <v>33</v>
      </c>
      <c r="E82" s="5">
        <v>41052</v>
      </c>
      <c r="F82" s="42">
        <v>30189.66</v>
      </c>
    </row>
    <row r="83" spans="1:6" ht="13.5">
      <c r="A83" s="16"/>
      <c r="B83" s="27"/>
      <c r="C83" s="19">
        <v>4140</v>
      </c>
      <c r="D83" s="1" t="s">
        <v>153</v>
      </c>
      <c r="E83" s="5">
        <v>18000</v>
      </c>
      <c r="F83" s="42">
        <v>7991</v>
      </c>
    </row>
    <row r="84" spans="1:6" ht="13.5">
      <c r="A84" s="16"/>
      <c r="B84" s="27"/>
      <c r="C84" s="19">
        <v>4170</v>
      </c>
      <c r="D84" s="1" t="s">
        <v>34</v>
      </c>
      <c r="E84" s="5">
        <v>11000</v>
      </c>
      <c r="F84" s="42">
        <v>3311.07</v>
      </c>
    </row>
    <row r="85" spans="1:6" ht="25.5">
      <c r="A85" s="16"/>
      <c r="B85" s="27"/>
      <c r="C85" s="19">
        <v>4210</v>
      </c>
      <c r="D85" s="1" t="s">
        <v>37</v>
      </c>
      <c r="E85" s="5">
        <v>47446</v>
      </c>
      <c r="F85" s="42">
        <v>44563.75</v>
      </c>
    </row>
    <row r="86" spans="1:6" ht="13.5">
      <c r="A86" s="16"/>
      <c r="B86" s="27"/>
      <c r="C86" s="19">
        <v>4260</v>
      </c>
      <c r="D86" s="1" t="s">
        <v>42</v>
      </c>
      <c r="E86" s="5">
        <v>14700</v>
      </c>
      <c r="F86" s="42">
        <v>14667.64</v>
      </c>
    </row>
    <row r="87" spans="1:6" ht="13.5">
      <c r="A87" s="16"/>
      <c r="B87" s="27"/>
      <c r="C87" s="19">
        <v>4270</v>
      </c>
      <c r="D87" s="1" t="s">
        <v>50</v>
      </c>
      <c r="E87" s="5">
        <v>32700</v>
      </c>
      <c r="F87" s="42">
        <v>14127.85</v>
      </c>
    </row>
    <row r="88" spans="1:6" ht="13.5">
      <c r="A88" s="16"/>
      <c r="B88" s="27"/>
      <c r="C88" s="19">
        <v>4300</v>
      </c>
      <c r="D88" s="1" t="s">
        <v>30</v>
      </c>
      <c r="E88" s="5">
        <v>76600</v>
      </c>
      <c r="F88" s="42">
        <v>71617.86</v>
      </c>
    </row>
    <row r="89" spans="1:6" ht="51">
      <c r="A89" s="16"/>
      <c r="B89" s="27"/>
      <c r="C89" s="19">
        <v>4360</v>
      </c>
      <c r="D89" s="1" t="s">
        <v>232</v>
      </c>
      <c r="E89" s="5">
        <v>8400</v>
      </c>
      <c r="F89" s="42">
        <v>6205.29</v>
      </c>
    </row>
    <row r="90" spans="1:6" ht="51">
      <c r="A90" s="16"/>
      <c r="B90" s="27"/>
      <c r="C90" s="19">
        <v>4370</v>
      </c>
      <c r="D90" s="1" t="s">
        <v>239</v>
      </c>
      <c r="E90" s="5">
        <v>7900</v>
      </c>
      <c r="F90" s="42">
        <v>5230.65</v>
      </c>
    </row>
    <row r="91" spans="1:6" ht="13.5">
      <c r="A91" s="16"/>
      <c r="B91" s="27"/>
      <c r="C91" s="19">
        <v>4410</v>
      </c>
      <c r="D91" s="1" t="s">
        <v>77</v>
      </c>
      <c r="E91" s="5">
        <v>18000</v>
      </c>
      <c r="F91" s="42">
        <v>17237.79</v>
      </c>
    </row>
    <row r="92" spans="1:6" ht="13.5">
      <c r="A92" s="16"/>
      <c r="B92" s="27"/>
      <c r="C92" s="19">
        <v>4420</v>
      </c>
      <c r="D92" s="1" t="s">
        <v>78</v>
      </c>
      <c r="E92" s="5">
        <v>1000</v>
      </c>
      <c r="F92" s="42">
        <v>355.36</v>
      </c>
    </row>
    <row r="93" spans="1:6" ht="13.5">
      <c r="A93" s="16"/>
      <c r="B93" s="27"/>
      <c r="C93" s="19">
        <v>4430</v>
      </c>
      <c r="D93" s="1" t="s">
        <v>79</v>
      </c>
      <c r="E93" s="5">
        <v>27000</v>
      </c>
      <c r="F93" s="42">
        <v>26982</v>
      </c>
    </row>
    <row r="94" spans="1:6" ht="25.5">
      <c r="A94" s="16"/>
      <c r="B94" s="27"/>
      <c r="C94" s="19">
        <v>4440</v>
      </c>
      <c r="D94" s="1" t="s">
        <v>80</v>
      </c>
      <c r="E94" s="5">
        <v>50600</v>
      </c>
      <c r="F94" s="42">
        <v>50599.23</v>
      </c>
    </row>
    <row r="95" spans="1:6" ht="38.25">
      <c r="A95" s="16"/>
      <c r="B95" s="27"/>
      <c r="C95" s="19">
        <v>4700</v>
      </c>
      <c r="D95" s="1" t="s">
        <v>71</v>
      </c>
      <c r="E95" s="5">
        <v>12000</v>
      </c>
      <c r="F95" s="42">
        <v>8791.65</v>
      </c>
    </row>
    <row r="96" spans="1:6" ht="51">
      <c r="A96" s="16"/>
      <c r="B96" s="27"/>
      <c r="C96" s="19">
        <v>4740</v>
      </c>
      <c r="D96" s="1" t="s">
        <v>39</v>
      </c>
      <c r="E96" s="5">
        <v>4000</v>
      </c>
      <c r="F96" s="42">
        <v>1212.85</v>
      </c>
    </row>
    <row r="97" spans="1:6" ht="38.25" customHeight="1">
      <c r="A97" s="16"/>
      <c r="B97" s="27"/>
      <c r="C97" s="19">
        <v>4750</v>
      </c>
      <c r="D97" s="1" t="s">
        <v>81</v>
      </c>
      <c r="E97" s="5">
        <v>17500</v>
      </c>
      <c r="F97" s="42">
        <v>9575.29</v>
      </c>
    </row>
    <row r="98" spans="1:6" ht="29.25" customHeight="1">
      <c r="A98" s="16"/>
      <c r="B98" s="27"/>
      <c r="C98" s="19">
        <v>6050</v>
      </c>
      <c r="D98" s="1" t="s">
        <v>51</v>
      </c>
      <c r="E98" s="5">
        <v>50260</v>
      </c>
      <c r="F98" s="42">
        <v>2928</v>
      </c>
    </row>
    <row r="99" spans="1:6" ht="38.25" customHeight="1">
      <c r="A99" s="16"/>
      <c r="B99" s="27"/>
      <c r="C99" s="19">
        <v>6060</v>
      </c>
      <c r="D99" s="1" t="s">
        <v>160</v>
      </c>
      <c r="E99" s="5">
        <v>24554</v>
      </c>
      <c r="F99" s="42">
        <v>24114.34</v>
      </c>
    </row>
    <row r="100" spans="1:6" ht="38.25" customHeight="1">
      <c r="A100" s="16"/>
      <c r="B100" s="27" t="s">
        <v>227</v>
      </c>
      <c r="C100" s="19"/>
      <c r="D100" s="3" t="s">
        <v>228</v>
      </c>
      <c r="E100" s="5">
        <f>SUM(E101:E108)</f>
        <v>28380.000000000004</v>
      </c>
      <c r="F100" s="42">
        <f>SUM(F101:F108)</f>
        <v>28334.59</v>
      </c>
    </row>
    <row r="101" spans="1:6" ht="27.75" customHeight="1">
      <c r="A101" s="16"/>
      <c r="B101" s="27"/>
      <c r="C101" s="19">
        <v>3020</v>
      </c>
      <c r="D101" s="1" t="s">
        <v>229</v>
      </c>
      <c r="E101" s="5">
        <v>20000</v>
      </c>
      <c r="F101" s="42">
        <v>20000</v>
      </c>
    </row>
    <row r="102" spans="1:6" ht="42.75" customHeight="1">
      <c r="A102" s="16"/>
      <c r="B102" s="27"/>
      <c r="C102" s="19">
        <v>3040</v>
      </c>
      <c r="D102" s="1" t="s">
        <v>230</v>
      </c>
      <c r="E102" s="5">
        <v>2444</v>
      </c>
      <c r="F102" s="42">
        <v>2444</v>
      </c>
    </row>
    <row r="103" spans="1:6" ht="29.25" customHeight="1">
      <c r="A103" s="16"/>
      <c r="B103" s="27"/>
      <c r="C103" s="19">
        <v>4110</v>
      </c>
      <c r="D103" s="1" t="s">
        <v>231</v>
      </c>
      <c r="E103" s="5">
        <v>3561.15</v>
      </c>
      <c r="F103" s="42">
        <v>3561.14</v>
      </c>
    </row>
    <row r="104" spans="1:6" ht="15" customHeight="1">
      <c r="A104" s="16"/>
      <c r="B104" s="27"/>
      <c r="C104" s="19">
        <v>4120</v>
      </c>
      <c r="D104" s="1" t="s">
        <v>33</v>
      </c>
      <c r="E104" s="5">
        <v>464.13</v>
      </c>
      <c r="F104" s="42">
        <v>464.13</v>
      </c>
    </row>
    <row r="105" spans="1:6" ht="20.25" customHeight="1">
      <c r="A105" s="16"/>
      <c r="B105" s="27"/>
      <c r="C105" s="19">
        <v>4170</v>
      </c>
      <c r="D105" s="1" t="s">
        <v>34</v>
      </c>
      <c r="E105" s="5">
        <v>1000</v>
      </c>
      <c r="F105" s="42">
        <v>1000</v>
      </c>
    </row>
    <row r="106" spans="1:6" ht="20.25" customHeight="1">
      <c r="A106" s="16"/>
      <c r="B106" s="27"/>
      <c r="C106" s="19">
        <v>4300</v>
      </c>
      <c r="D106" s="1" t="s">
        <v>30</v>
      </c>
      <c r="E106" s="5">
        <v>422.72</v>
      </c>
      <c r="F106" s="42">
        <v>377.32</v>
      </c>
    </row>
    <row r="107" spans="1:6" ht="20.25" customHeight="1">
      <c r="A107" s="16"/>
      <c r="B107" s="27"/>
      <c r="C107" s="19">
        <v>4410</v>
      </c>
      <c r="D107" s="1" t="s">
        <v>43</v>
      </c>
      <c r="E107" s="5">
        <v>189</v>
      </c>
      <c r="F107" s="42">
        <v>189</v>
      </c>
    </row>
    <row r="108" spans="1:6" ht="51.75" customHeight="1">
      <c r="A108" s="16"/>
      <c r="B108" s="27"/>
      <c r="C108" s="19">
        <v>4740</v>
      </c>
      <c r="D108" s="1" t="s">
        <v>39</v>
      </c>
      <c r="E108" s="5">
        <v>299</v>
      </c>
      <c r="F108" s="42">
        <v>299</v>
      </c>
    </row>
    <row r="109" spans="1:6" s="30" customFormat="1" ht="27">
      <c r="A109" s="14"/>
      <c r="B109" s="27" t="s">
        <v>82</v>
      </c>
      <c r="C109" s="14"/>
      <c r="D109" s="3" t="s">
        <v>83</v>
      </c>
      <c r="E109" s="29">
        <f>E110+E111</f>
        <v>56211.54</v>
      </c>
      <c r="F109" s="43">
        <f>F110+F111</f>
        <v>41045.119999999995</v>
      </c>
    </row>
    <row r="110" spans="1:6" ht="25.5">
      <c r="A110" s="16"/>
      <c r="B110" s="27"/>
      <c r="C110" s="19">
        <v>4210</v>
      </c>
      <c r="D110" s="1" t="s">
        <v>37</v>
      </c>
      <c r="E110" s="5">
        <v>25000</v>
      </c>
      <c r="F110" s="42">
        <v>23934.19</v>
      </c>
    </row>
    <row r="111" spans="1:6" ht="13.5">
      <c r="A111" s="16"/>
      <c r="B111" s="27"/>
      <c r="C111" s="19">
        <v>4300</v>
      </c>
      <c r="D111" s="1" t="s">
        <v>30</v>
      </c>
      <c r="E111" s="5">
        <v>31211.54</v>
      </c>
      <c r="F111" s="42">
        <v>17110.93</v>
      </c>
    </row>
    <row r="112" spans="1:6" ht="51">
      <c r="A112" s="65">
        <v>751</v>
      </c>
      <c r="B112" s="61"/>
      <c r="C112" s="65"/>
      <c r="D112" s="63" t="s">
        <v>85</v>
      </c>
      <c r="E112" s="64">
        <f>E113+E115+E125</f>
        <v>83950</v>
      </c>
      <c r="F112" s="64">
        <f>F113+F115+F125</f>
        <v>63060.549999999996</v>
      </c>
    </row>
    <row r="113" spans="1:6" s="30" customFormat="1" ht="45" customHeight="1">
      <c r="A113" s="14"/>
      <c r="B113" s="27" t="s">
        <v>9</v>
      </c>
      <c r="C113" s="14"/>
      <c r="D113" s="3" t="s">
        <v>86</v>
      </c>
      <c r="E113" s="29">
        <f>E114</f>
        <v>1406</v>
      </c>
      <c r="F113" s="43">
        <f>F114</f>
        <v>1406</v>
      </c>
    </row>
    <row r="114" spans="1:6" ht="13.5">
      <c r="A114" s="16"/>
      <c r="B114" s="27"/>
      <c r="C114" s="19">
        <v>4300</v>
      </c>
      <c r="D114" s="1" t="s">
        <v>30</v>
      </c>
      <c r="E114" s="5">
        <v>1406</v>
      </c>
      <c r="F114" s="42">
        <v>1406</v>
      </c>
    </row>
    <row r="115" spans="1:6" ht="27">
      <c r="A115" s="16"/>
      <c r="B115" s="27" t="s">
        <v>197</v>
      </c>
      <c r="C115" s="19"/>
      <c r="D115" s="3" t="s">
        <v>198</v>
      </c>
      <c r="E115" s="7">
        <f>E116+E117+E118+E119+E120+E121+E123+E124+E122</f>
        <v>39063</v>
      </c>
      <c r="F115" s="41">
        <f>F116+F117+F118+F119+F120+F121+F123+F124+F122</f>
        <v>36596.35</v>
      </c>
    </row>
    <row r="116" spans="1:6" ht="25.5">
      <c r="A116" s="16"/>
      <c r="B116" s="27"/>
      <c r="C116" s="19">
        <v>3030</v>
      </c>
      <c r="D116" s="1" t="s">
        <v>175</v>
      </c>
      <c r="E116" s="5">
        <v>23190</v>
      </c>
      <c r="F116" s="42">
        <v>23190</v>
      </c>
    </row>
    <row r="117" spans="1:6" ht="25.5">
      <c r="A117" s="16"/>
      <c r="B117" s="27"/>
      <c r="C117" s="19">
        <v>4110</v>
      </c>
      <c r="D117" s="1" t="s">
        <v>176</v>
      </c>
      <c r="E117" s="5">
        <v>404.06</v>
      </c>
      <c r="F117" s="42">
        <v>404.06</v>
      </c>
    </row>
    <row r="118" spans="1:6" ht="13.5">
      <c r="A118" s="16"/>
      <c r="B118" s="27"/>
      <c r="C118" s="19">
        <v>4120</v>
      </c>
      <c r="D118" s="1" t="s">
        <v>177</v>
      </c>
      <c r="E118" s="5">
        <v>65.18</v>
      </c>
      <c r="F118" s="42">
        <v>57.83</v>
      </c>
    </row>
    <row r="119" spans="1:6" ht="17.25" customHeight="1">
      <c r="A119" s="16"/>
      <c r="B119" s="27"/>
      <c r="C119" s="19">
        <v>4170</v>
      </c>
      <c r="D119" s="1" t="s">
        <v>34</v>
      </c>
      <c r="E119" s="5">
        <v>4500</v>
      </c>
      <c r="F119" s="42">
        <v>4500</v>
      </c>
    </row>
    <row r="120" spans="1:6" ht="25.5">
      <c r="A120" s="16"/>
      <c r="B120" s="27"/>
      <c r="C120" s="19">
        <v>4210</v>
      </c>
      <c r="D120" s="1" t="s">
        <v>37</v>
      </c>
      <c r="E120" s="5">
        <v>6255.77</v>
      </c>
      <c r="F120" s="42">
        <v>3798.11</v>
      </c>
    </row>
    <row r="121" spans="1:6" ht="13.5">
      <c r="A121" s="16"/>
      <c r="B121" s="27"/>
      <c r="C121" s="19">
        <v>4270</v>
      </c>
      <c r="D121" s="1" t="s">
        <v>50</v>
      </c>
      <c r="E121" s="5">
        <v>2000</v>
      </c>
      <c r="F121" s="42">
        <v>1998.36</v>
      </c>
    </row>
    <row r="122" spans="1:6" ht="55.5" customHeight="1">
      <c r="A122" s="16"/>
      <c r="B122" s="27"/>
      <c r="C122" s="19">
        <v>4360</v>
      </c>
      <c r="D122" s="1" t="s">
        <v>232</v>
      </c>
      <c r="E122" s="5">
        <v>149.99</v>
      </c>
      <c r="F122" s="42">
        <v>149.99</v>
      </c>
    </row>
    <row r="123" spans="1:6" ht="51">
      <c r="A123" s="16"/>
      <c r="B123" s="27"/>
      <c r="C123" s="19">
        <v>4740</v>
      </c>
      <c r="D123" s="1" t="s">
        <v>39</v>
      </c>
      <c r="E123" s="5">
        <v>1038</v>
      </c>
      <c r="F123" s="42">
        <v>1038</v>
      </c>
    </row>
    <row r="124" spans="1:6" ht="38.25">
      <c r="A124" s="16"/>
      <c r="B124" s="27"/>
      <c r="C124" s="19">
        <v>4750</v>
      </c>
      <c r="D124" s="1" t="s">
        <v>81</v>
      </c>
      <c r="E124" s="5">
        <v>1460</v>
      </c>
      <c r="F124" s="42">
        <v>1460</v>
      </c>
    </row>
    <row r="125" spans="1:6" ht="81">
      <c r="A125" s="16"/>
      <c r="B125" s="27" t="s">
        <v>233</v>
      </c>
      <c r="C125" s="19"/>
      <c r="D125" s="3" t="s">
        <v>234</v>
      </c>
      <c r="E125" s="29">
        <f>SUM(E126:E135)</f>
        <v>43481</v>
      </c>
      <c r="F125" s="43">
        <f>SUM(F126:F135)</f>
        <v>25058.199999999997</v>
      </c>
    </row>
    <row r="126" spans="1:6" ht="25.5">
      <c r="A126" s="16"/>
      <c r="B126" s="27"/>
      <c r="C126" s="19">
        <v>3030</v>
      </c>
      <c r="D126" s="1" t="s">
        <v>175</v>
      </c>
      <c r="E126" s="5">
        <v>26495</v>
      </c>
      <c r="F126" s="42">
        <v>12675</v>
      </c>
    </row>
    <row r="127" spans="1:6" ht="25.5">
      <c r="A127" s="16"/>
      <c r="B127" s="27"/>
      <c r="C127" s="19">
        <v>4110</v>
      </c>
      <c r="D127" s="1" t="s">
        <v>176</v>
      </c>
      <c r="E127" s="5">
        <v>653.96</v>
      </c>
      <c r="F127" s="42">
        <v>480.77</v>
      </c>
    </row>
    <row r="128" spans="1:6" ht="13.5">
      <c r="A128" s="16"/>
      <c r="B128" s="27"/>
      <c r="C128" s="19">
        <v>4120</v>
      </c>
      <c r="D128" s="1" t="s">
        <v>177</v>
      </c>
      <c r="E128" s="5">
        <v>76.04</v>
      </c>
      <c r="F128" s="42">
        <v>56.55</v>
      </c>
    </row>
    <row r="129" spans="1:6" ht="13.5">
      <c r="A129" s="16"/>
      <c r="B129" s="27"/>
      <c r="C129" s="19">
        <v>4170</v>
      </c>
      <c r="D129" s="1" t="s">
        <v>34</v>
      </c>
      <c r="E129" s="5">
        <v>6705</v>
      </c>
      <c r="F129" s="42">
        <v>4665</v>
      </c>
    </row>
    <row r="130" spans="1:6" ht="25.5">
      <c r="A130" s="16"/>
      <c r="B130" s="27"/>
      <c r="C130" s="19">
        <v>4210</v>
      </c>
      <c r="D130" s="1" t="s">
        <v>37</v>
      </c>
      <c r="E130" s="5">
        <v>5174.08</v>
      </c>
      <c r="F130" s="42">
        <v>4348.11</v>
      </c>
    </row>
    <row r="131" spans="1:6" ht="13.5">
      <c r="A131" s="16"/>
      <c r="B131" s="27"/>
      <c r="C131" s="19">
        <v>4270</v>
      </c>
      <c r="D131" s="1" t="s">
        <v>50</v>
      </c>
      <c r="E131" s="5">
        <v>592.92</v>
      </c>
      <c r="F131" s="42">
        <v>592.92</v>
      </c>
    </row>
    <row r="132" spans="1:6" ht="13.5">
      <c r="A132" s="16"/>
      <c r="B132" s="27"/>
      <c r="C132" s="19">
        <v>4300</v>
      </c>
      <c r="D132" s="1" t="s">
        <v>30</v>
      </c>
      <c r="E132" s="5">
        <v>2149</v>
      </c>
      <c r="F132" s="42">
        <v>1599.85</v>
      </c>
    </row>
    <row r="133" spans="1:6" ht="13.5">
      <c r="A133" s="16"/>
      <c r="B133" s="27"/>
      <c r="C133" s="19">
        <v>4410</v>
      </c>
      <c r="D133" s="1" t="s">
        <v>43</v>
      </c>
      <c r="E133" s="5">
        <v>535</v>
      </c>
      <c r="F133" s="42">
        <v>140</v>
      </c>
    </row>
    <row r="134" spans="1:6" ht="51">
      <c r="A134" s="16"/>
      <c r="B134" s="27"/>
      <c r="C134" s="19">
        <v>4740</v>
      </c>
      <c r="D134" s="1" t="s">
        <v>39</v>
      </c>
      <c r="E134" s="5">
        <v>500</v>
      </c>
      <c r="F134" s="42">
        <v>200</v>
      </c>
    </row>
    <row r="135" spans="1:6" ht="38.25">
      <c r="A135" s="16"/>
      <c r="B135" s="27"/>
      <c r="C135" s="19">
        <v>4750</v>
      </c>
      <c r="D135" s="1" t="s">
        <v>81</v>
      </c>
      <c r="E135" s="5">
        <v>600</v>
      </c>
      <c r="F135" s="42">
        <v>300</v>
      </c>
    </row>
    <row r="136" spans="1:6" ht="25.5">
      <c r="A136" s="65">
        <v>754</v>
      </c>
      <c r="B136" s="61"/>
      <c r="C136" s="65"/>
      <c r="D136" s="63" t="s">
        <v>87</v>
      </c>
      <c r="E136" s="64">
        <f>E137+E145+E147</f>
        <v>193408</v>
      </c>
      <c r="F136" s="64">
        <f>F137+F145+F147</f>
        <v>190343.47999999998</v>
      </c>
    </row>
    <row r="137" spans="1:6" s="30" customFormat="1" ht="13.5">
      <c r="A137" s="14"/>
      <c r="B137" s="27" t="s">
        <v>10</v>
      </c>
      <c r="C137" s="14"/>
      <c r="D137" s="3" t="s">
        <v>88</v>
      </c>
      <c r="E137" s="29">
        <f>SUM(E138:E144)</f>
        <v>141572</v>
      </c>
      <c r="F137" s="43">
        <f>SUM(F138:F144)</f>
        <v>140507.68</v>
      </c>
    </row>
    <row r="138" spans="1:6" s="30" customFormat="1" ht="64.5">
      <c r="A138" s="14"/>
      <c r="B138" s="27"/>
      <c r="C138" s="19">
        <v>2820</v>
      </c>
      <c r="D138" s="4" t="s">
        <v>158</v>
      </c>
      <c r="E138" s="5">
        <v>65000</v>
      </c>
      <c r="F138" s="42">
        <v>65000</v>
      </c>
    </row>
    <row r="139" spans="1:6" s="30" customFormat="1" ht="26.25">
      <c r="A139" s="14"/>
      <c r="B139" s="27"/>
      <c r="C139" s="19">
        <v>3020</v>
      </c>
      <c r="D139" s="4" t="s">
        <v>178</v>
      </c>
      <c r="E139" s="5">
        <v>4750</v>
      </c>
      <c r="F139" s="42">
        <v>4750</v>
      </c>
    </row>
    <row r="140" spans="1:6" ht="25.5">
      <c r="A140" s="16"/>
      <c r="B140" s="27"/>
      <c r="C140" s="19">
        <v>4210</v>
      </c>
      <c r="D140" s="1" t="s">
        <v>37</v>
      </c>
      <c r="E140" s="5">
        <v>40369</v>
      </c>
      <c r="F140" s="42">
        <v>40338.57</v>
      </c>
    </row>
    <row r="141" spans="1:6" ht="13.5">
      <c r="A141" s="16"/>
      <c r="B141" s="27"/>
      <c r="C141" s="19">
        <v>4260</v>
      </c>
      <c r="D141" s="1" t="s">
        <v>42</v>
      </c>
      <c r="E141" s="5">
        <v>13603</v>
      </c>
      <c r="F141" s="42">
        <v>12980.09</v>
      </c>
    </row>
    <row r="142" spans="1:6" ht="13.5">
      <c r="A142" s="16"/>
      <c r="B142" s="27"/>
      <c r="C142" s="19">
        <v>4300</v>
      </c>
      <c r="D142" s="1" t="s">
        <v>30</v>
      </c>
      <c r="E142" s="5">
        <v>5500</v>
      </c>
      <c r="F142" s="42">
        <v>5461.25</v>
      </c>
    </row>
    <row r="143" spans="1:6" ht="51">
      <c r="A143" s="16"/>
      <c r="B143" s="27"/>
      <c r="C143" s="19">
        <v>4370</v>
      </c>
      <c r="D143" s="1" t="s">
        <v>239</v>
      </c>
      <c r="E143" s="5">
        <v>350</v>
      </c>
      <c r="F143" s="42">
        <v>342.77</v>
      </c>
    </row>
    <row r="144" spans="1:6" ht="13.5">
      <c r="A144" s="16"/>
      <c r="B144" s="27"/>
      <c r="C144" s="19">
        <v>4430</v>
      </c>
      <c r="D144" s="1" t="s">
        <v>62</v>
      </c>
      <c r="E144" s="5">
        <v>12000</v>
      </c>
      <c r="F144" s="42">
        <v>11635</v>
      </c>
    </row>
    <row r="145" spans="1:6" ht="13.5">
      <c r="A145" s="14"/>
      <c r="B145" s="27" t="s">
        <v>199</v>
      </c>
      <c r="C145" s="14"/>
      <c r="D145" s="3" t="s">
        <v>200</v>
      </c>
      <c r="E145" s="29">
        <f>E146</f>
        <v>2000</v>
      </c>
      <c r="F145" s="43">
        <f>F146</f>
        <v>0</v>
      </c>
    </row>
    <row r="146" spans="1:6" ht="13.5">
      <c r="A146" s="16"/>
      <c r="B146" s="27"/>
      <c r="C146" s="19">
        <v>4300</v>
      </c>
      <c r="D146" s="1" t="s">
        <v>30</v>
      </c>
      <c r="E146" s="5">
        <v>2000</v>
      </c>
      <c r="F146" s="42">
        <v>0</v>
      </c>
    </row>
    <row r="147" spans="1:6" ht="27">
      <c r="A147" s="16"/>
      <c r="B147" s="27" t="s">
        <v>235</v>
      </c>
      <c r="C147" s="19"/>
      <c r="D147" s="3" t="s">
        <v>213</v>
      </c>
      <c r="E147" s="29">
        <f>SUM(E148:E151)</f>
        <v>49836</v>
      </c>
      <c r="F147" s="43">
        <f>SUM(F148:F151)</f>
        <v>49835.8</v>
      </c>
    </row>
    <row r="148" spans="1:6" ht="25.5">
      <c r="A148" s="16"/>
      <c r="B148" s="27"/>
      <c r="C148" s="19">
        <v>3020</v>
      </c>
      <c r="D148" s="4" t="s">
        <v>178</v>
      </c>
      <c r="E148" s="5">
        <v>896</v>
      </c>
      <c r="F148" s="42">
        <v>896</v>
      </c>
    </row>
    <row r="149" spans="1:6" ht="13.5">
      <c r="A149" s="16"/>
      <c r="B149" s="27"/>
      <c r="C149" s="19">
        <v>4170</v>
      </c>
      <c r="D149" s="1" t="s">
        <v>34</v>
      </c>
      <c r="E149" s="5">
        <v>8840</v>
      </c>
      <c r="F149" s="42">
        <v>8840</v>
      </c>
    </row>
    <row r="150" spans="1:6" ht="25.5">
      <c r="A150" s="16"/>
      <c r="B150" s="27"/>
      <c r="C150" s="19">
        <v>4210</v>
      </c>
      <c r="D150" s="1" t="s">
        <v>93</v>
      </c>
      <c r="E150" s="5">
        <v>39624</v>
      </c>
      <c r="F150" s="42">
        <v>39624</v>
      </c>
    </row>
    <row r="151" spans="1:6" ht="13.5">
      <c r="A151" s="16"/>
      <c r="B151" s="27"/>
      <c r="C151" s="19">
        <v>4300</v>
      </c>
      <c r="D151" s="1" t="s">
        <v>30</v>
      </c>
      <c r="E151" s="5">
        <v>476</v>
      </c>
      <c r="F151" s="42">
        <v>475.8</v>
      </c>
    </row>
    <row r="152" spans="1:6" s="8" customFormat="1" ht="76.5">
      <c r="A152" s="65">
        <v>756</v>
      </c>
      <c r="B152" s="61"/>
      <c r="C152" s="65"/>
      <c r="D152" s="63" t="s">
        <v>89</v>
      </c>
      <c r="E152" s="64">
        <f>E153</f>
        <v>97200</v>
      </c>
      <c r="F152" s="64">
        <f>F153</f>
        <v>79495.20999999999</v>
      </c>
    </row>
    <row r="153" spans="1:6" s="30" customFormat="1" ht="40.5">
      <c r="A153" s="14"/>
      <c r="B153" s="15">
        <v>75647</v>
      </c>
      <c r="C153" s="15"/>
      <c r="D153" s="3" t="s">
        <v>90</v>
      </c>
      <c r="E153" s="29">
        <f>SUM(E154:E160)</f>
        <v>97200</v>
      </c>
      <c r="F153" s="43">
        <f>SUM(F154:F160)</f>
        <v>79495.20999999999</v>
      </c>
    </row>
    <row r="154" spans="1:6" ht="25.5">
      <c r="A154" s="16"/>
      <c r="B154" s="15"/>
      <c r="C154" s="17" t="s">
        <v>91</v>
      </c>
      <c r="D154" s="1" t="s">
        <v>70</v>
      </c>
      <c r="E154" s="5">
        <v>50000</v>
      </c>
      <c r="F154" s="42">
        <v>45000</v>
      </c>
    </row>
    <row r="155" spans="1:6" ht="25.5">
      <c r="A155" s="16"/>
      <c r="B155" s="15"/>
      <c r="C155" s="17">
        <v>4100</v>
      </c>
      <c r="D155" s="1" t="s">
        <v>92</v>
      </c>
      <c r="E155" s="5">
        <v>20000</v>
      </c>
      <c r="F155" s="42">
        <v>14584.09</v>
      </c>
    </row>
    <row r="156" spans="1:6" ht="25.5">
      <c r="A156" s="16"/>
      <c r="B156" s="15"/>
      <c r="C156" s="17">
        <v>4210</v>
      </c>
      <c r="D156" s="1" t="s">
        <v>93</v>
      </c>
      <c r="E156" s="5">
        <v>3000</v>
      </c>
      <c r="F156" s="42">
        <v>2968.39</v>
      </c>
    </row>
    <row r="157" spans="1:6" ht="13.5">
      <c r="A157" s="16"/>
      <c r="B157" s="15"/>
      <c r="C157" s="17">
        <v>4300</v>
      </c>
      <c r="D157" s="1" t="s">
        <v>30</v>
      </c>
      <c r="E157" s="5">
        <v>19200</v>
      </c>
      <c r="F157" s="42">
        <v>14383.83</v>
      </c>
    </row>
    <row r="158" spans="1:6" ht="13.5">
      <c r="A158" s="16"/>
      <c r="B158" s="15"/>
      <c r="C158" s="17" t="s">
        <v>159</v>
      </c>
      <c r="D158" s="1" t="s">
        <v>62</v>
      </c>
      <c r="E158" s="5">
        <v>2000</v>
      </c>
      <c r="F158" s="42">
        <v>1200</v>
      </c>
    </row>
    <row r="159" spans="1:6" ht="51">
      <c r="A159" s="16"/>
      <c r="B159" s="15"/>
      <c r="C159" s="17" t="s">
        <v>94</v>
      </c>
      <c r="D159" s="1" t="s">
        <v>72</v>
      </c>
      <c r="E159" s="5">
        <v>1000</v>
      </c>
      <c r="F159" s="42">
        <v>1000</v>
      </c>
    </row>
    <row r="160" spans="1:6" ht="38.25">
      <c r="A160" s="16"/>
      <c r="B160" s="15"/>
      <c r="C160" s="17" t="s">
        <v>95</v>
      </c>
      <c r="D160" s="1" t="s">
        <v>96</v>
      </c>
      <c r="E160" s="5">
        <v>2000</v>
      </c>
      <c r="F160" s="42">
        <v>358.9</v>
      </c>
    </row>
    <row r="161" spans="1:6" ht="13.5">
      <c r="A161" s="69" t="s">
        <v>201</v>
      </c>
      <c r="B161" s="70"/>
      <c r="C161" s="69"/>
      <c r="D161" s="71" t="s">
        <v>202</v>
      </c>
      <c r="E161" s="72">
        <f>E162</f>
        <v>22000</v>
      </c>
      <c r="F161" s="72">
        <f>F162</f>
        <v>0</v>
      </c>
    </row>
    <row r="162" spans="1:6" ht="51">
      <c r="A162" s="16"/>
      <c r="B162" s="15" t="s">
        <v>203</v>
      </c>
      <c r="C162" s="17"/>
      <c r="D162" s="1" t="s">
        <v>204</v>
      </c>
      <c r="E162" s="5">
        <f>E163</f>
        <v>22000</v>
      </c>
      <c r="F162" s="42">
        <f>F163</f>
        <v>0</v>
      </c>
    </row>
    <row r="163" spans="1:6" ht="25.5">
      <c r="A163" s="16"/>
      <c r="B163" s="15"/>
      <c r="C163" s="17" t="s">
        <v>205</v>
      </c>
      <c r="D163" s="1" t="s">
        <v>206</v>
      </c>
      <c r="E163" s="5">
        <v>22000</v>
      </c>
      <c r="F163" s="42">
        <v>0</v>
      </c>
    </row>
    <row r="164" spans="1:6" s="8" customFormat="1" ht="13.5">
      <c r="A164" s="65">
        <v>758</v>
      </c>
      <c r="B164" s="61"/>
      <c r="C164" s="65"/>
      <c r="D164" s="63" t="s">
        <v>97</v>
      </c>
      <c r="E164" s="64">
        <f>E165</f>
        <v>110000</v>
      </c>
      <c r="F164" s="64">
        <f>F165</f>
        <v>0</v>
      </c>
    </row>
    <row r="165" spans="1:6" s="30" customFormat="1" ht="13.5">
      <c r="A165" s="14"/>
      <c r="B165" s="27" t="s">
        <v>98</v>
      </c>
      <c r="C165" s="14"/>
      <c r="D165" s="32" t="s">
        <v>99</v>
      </c>
      <c r="E165" s="29">
        <f>E166</f>
        <v>110000</v>
      </c>
      <c r="F165" s="43">
        <f>F166</f>
        <v>0</v>
      </c>
    </row>
    <row r="166" spans="1:9" ht="13.5">
      <c r="A166" s="16"/>
      <c r="B166" s="27"/>
      <c r="C166" s="19">
        <v>4810</v>
      </c>
      <c r="D166" s="1" t="s">
        <v>100</v>
      </c>
      <c r="E166" s="5">
        <v>110000</v>
      </c>
      <c r="F166" s="42">
        <v>0</v>
      </c>
      <c r="H166" s="37"/>
      <c r="I166" s="37"/>
    </row>
    <row r="167" spans="1:9" ht="13.5">
      <c r="A167" s="65">
        <v>801</v>
      </c>
      <c r="B167" s="61"/>
      <c r="C167" s="65"/>
      <c r="D167" s="63" t="s">
        <v>101</v>
      </c>
      <c r="E167" s="64">
        <f>E168+E209+E216+E240+E260+E265+E275+E277+E286</f>
        <v>9961749.100000001</v>
      </c>
      <c r="F167" s="64">
        <f>F168+F209+F216+F240+F260+F265+F275+F277+F286</f>
        <v>9742326.890000002</v>
      </c>
      <c r="H167" s="12"/>
      <c r="I167" s="37"/>
    </row>
    <row r="168" spans="1:9" ht="13.5">
      <c r="A168" s="16"/>
      <c r="B168" s="27" t="s">
        <v>11</v>
      </c>
      <c r="C168" s="19"/>
      <c r="D168" s="3" t="s">
        <v>102</v>
      </c>
      <c r="E168" s="29">
        <f>SUM(E169:E208)</f>
        <v>4872783.1000000015</v>
      </c>
      <c r="F168" s="43">
        <f>SUM(F169:F208)</f>
        <v>4807060.470000002</v>
      </c>
      <c r="H168" s="12"/>
      <c r="I168" s="37"/>
    </row>
    <row r="169" spans="1:9" ht="89.25">
      <c r="A169" s="16"/>
      <c r="B169" s="27"/>
      <c r="C169" s="19">
        <v>2590</v>
      </c>
      <c r="D169" s="1" t="s">
        <v>103</v>
      </c>
      <c r="E169" s="5">
        <v>57660</v>
      </c>
      <c r="F169" s="42">
        <v>57660</v>
      </c>
      <c r="H169" s="12"/>
      <c r="I169" s="37"/>
    </row>
    <row r="170" spans="1:9" ht="13.5">
      <c r="A170" s="16"/>
      <c r="B170" s="27"/>
      <c r="C170" s="19">
        <v>3020</v>
      </c>
      <c r="D170" s="1" t="s">
        <v>104</v>
      </c>
      <c r="E170" s="5">
        <v>213400</v>
      </c>
      <c r="F170" s="42">
        <v>211324.59</v>
      </c>
      <c r="H170" s="12"/>
      <c r="I170" s="37"/>
    </row>
    <row r="171" spans="1:9" ht="25.5">
      <c r="A171" s="16"/>
      <c r="B171" s="27"/>
      <c r="C171" s="19">
        <v>4010</v>
      </c>
      <c r="D171" s="1" t="s">
        <v>105</v>
      </c>
      <c r="E171" s="5">
        <v>2931400</v>
      </c>
      <c r="F171" s="42">
        <v>2910108.5</v>
      </c>
      <c r="H171" s="12"/>
      <c r="I171" s="37"/>
    </row>
    <row r="172" spans="1:9" ht="25.5">
      <c r="A172" s="16"/>
      <c r="B172" s="27"/>
      <c r="C172" s="19">
        <v>4040</v>
      </c>
      <c r="D172" s="1" t="s">
        <v>84</v>
      </c>
      <c r="E172" s="5">
        <v>234700</v>
      </c>
      <c r="F172" s="42">
        <v>229552.68</v>
      </c>
      <c r="H172" s="12"/>
      <c r="I172" s="37"/>
    </row>
    <row r="173" spans="1:9" ht="25.5">
      <c r="A173" s="16"/>
      <c r="B173" s="27"/>
      <c r="C173" s="19">
        <v>4110</v>
      </c>
      <c r="D173" s="1" t="s">
        <v>106</v>
      </c>
      <c r="E173" s="5">
        <v>509700</v>
      </c>
      <c r="F173" s="42">
        <v>496497.71</v>
      </c>
      <c r="H173" s="12"/>
      <c r="I173" s="37"/>
    </row>
    <row r="174" spans="1:9" ht="25.5">
      <c r="A174" s="16"/>
      <c r="B174" s="27"/>
      <c r="C174" s="19">
        <v>4117</v>
      </c>
      <c r="D174" s="1" t="s">
        <v>106</v>
      </c>
      <c r="E174" s="5">
        <v>2969.39</v>
      </c>
      <c r="F174" s="42">
        <v>2968.26</v>
      </c>
      <c r="H174" s="12"/>
      <c r="I174" s="37"/>
    </row>
    <row r="175" spans="1:9" ht="25.5">
      <c r="A175" s="16"/>
      <c r="B175" s="27"/>
      <c r="C175" s="19">
        <v>4119</v>
      </c>
      <c r="D175" s="1" t="s">
        <v>106</v>
      </c>
      <c r="E175" s="5">
        <v>524.01</v>
      </c>
      <c r="F175" s="42">
        <v>523.85</v>
      </c>
      <c r="H175" s="12"/>
      <c r="I175" s="37"/>
    </row>
    <row r="176" spans="1:9" ht="13.5">
      <c r="A176" s="16"/>
      <c r="B176" s="27"/>
      <c r="C176" s="19">
        <v>4120</v>
      </c>
      <c r="D176" s="1" t="s">
        <v>33</v>
      </c>
      <c r="E176" s="5">
        <v>83000</v>
      </c>
      <c r="F176" s="42">
        <v>68841.56</v>
      </c>
      <c r="H176" s="12"/>
      <c r="I176" s="37"/>
    </row>
    <row r="177" spans="1:9" ht="13.5">
      <c r="A177" s="16"/>
      <c r="B177" s="27"/>
      <c r="C177" s="19">
        <v>4127</v>
      </c>
      <c r="D177" s="1" t="s">
        <v>33</v>
      </c>
      <c r="E177" s="5">
        <v>481.34</v>
      </c>
      <c r="F177" s="42">
        <v>480.93</v>
      </c>
      <c r="H177" s="12"/>
      <c r="I177" s="37"/>
    </row>
    <row r="178" spans="1:9" ht="13.5">
      <c r="A178" s="16"/>
      <c r="B178" s="27"/>
      <c r="C178" s="19">
        <v>4129</v>
      </c>
      <c r="D178" s="1" t="s">
        <v>33</v>
      </c>
      <c r="E178" s="5">
        <v>84.95</v>
      </c>
      <c r="F178" s="42">
        <v>84.81</v>
      </c>
      <c r="H178" s="12"/>
      <c r="I178" s="37"/>
    </row>
    <row r="179" spans="1:9" ht="38.25">
      <c r="A179" s="16"/>
      <c r="B179" s="27"/>
      <c r="C179" s="19">
        <v>4140</v>
      </c>
      <c r="D179" s="4" t="s">
        <v>107</v>
      </c>
      <c r="E179" s="5">
        <v>500</v>
      </c>
      <c r="F179" s="42">
        <v>486</v>
      </c>
      <c r="H179" s="12"/>
      <c r="I179" s="37"/>
    </row>
    <row r="180" spans="1:9" ht="13.5">
      <c r="A180" s="16"/>
      <c r="B180" s="27"/>
      <c r="C180" s="19">
        <v>4170</v>
      </c>
      <c r="D180" s="1" t="s">
        <v>34</v>
      </c>
      <c r="E180" s="5">
        <v>3500</v>
      </c>
      <c r="F180" s="42">
        <v>3500</v>
      </c>
      <c r="H180" s="12"/>
      <c r="I180" s="37"/>
    </row>
    <row r="181" spans="1:9" ht="13.5">
      <c r="A181" s="16"/>
      <c r="B181" s="27"/>
      <c r="C181" s="19">
        <v>4177</v>
      </c>
      <c r="D181" s="1" t="s">
        <v>34</v>
      </c>
      <c r="E181" s="5">
        <v>32155.76</v>
      </c>
      <c r="F181" s="42">
        <v>32150.91</v>
      </c>
      <c r="H181" s="12"/>
      <c r="I181" s="37"/>
    </row>
    <row r="182" spans="1:9" ht="13.5">
      <c r="A182" s="16"/>
      <c r="B182" s="27"/>
      <c r="C182" s="19">
        <v>4179</v>
      </c>
      <c r="D182" s="1" t="s">
        <v>34</v>
      </c>
      <c r="E182" s="5">
        <v>5674.55</v>
      </c>
      <c r="F182" s="42">
        <v>5673.72</v>
      </c>
      <c r="H182" s="12"/>
      <c r="I182" s="37"/>
    </row>
    <row r="183" spans="1:9" ht="25.5">
      <c r="A183" s="16"/>
      <c r="B183" s="27"/>
      <c r="C183" s="19">
        <v>4210</v>
      </c>
      <c r="D183" s="1" t="s">
        <v>37</v>
      </c>
      <c r="E183" s="5">
        <v>304337</v>
      </c>
      <c r="F183" s="42">
        <v>302958.94</v>
      </c>
      <c r="H183" s="12"/>
      <c r="I183" s="37"/>
    </row>
    <row r="184" spans="1:9" ht="25.5">
      <c r="A184" s="16"/>
      <c r="B184" s="27"/>
      <c r="C184" s="19">
        <v>4217</v>
      </c>
      <c r="D184" s="1" t="s">
        <v>37</v>
      </c>
      <c r="E184" s="5">
        <v>26380.15</v>
      </c>
      <c r="F184" s="42">
        <v>26380.02</v>
      </c>
      <c r="H184" s="12"/>
      <c r="I184" s="37"/>
    </row>
    <row r="185" spans="1:9" ht="25.5">
      <c r="A185" s="16"/>
      <c r="B185" s="27"/>
      <c r="C185" s="19">
        <v>4219</v>
      </c>
      <c r="D185" s="1" t="s">
        <v>37</v>
      </c>
      <c r="E185" s="5">
        <v>1706.61</v>
      </c>
      <c r="F185" s="42">
        <v>1706.61</v>
      </c>
      <c r="H185" s="12"/>
      <c r="I185" s="37"/>
    </row>
    <row r="186" spans="1:9" ht="25.5">
      <c r="A186" s="16"/>
      <c r="B186" s="27"/>
      <c r="C186" s="19">
        <v>4240</v>
      </c>
      <c r="D186" s="1" t="s">
        <v>108</v>
      </c>
      <c r="E186" s="5">
        <v>8700</v>
      </c>
      <c r="F186" s="42">
        <v>8166.57</v>
      </c>
      <c r="H186" s="12"/>
      <c r="I186" s="37"/>
    </row>
    <row r="187" spans="1:9" ht="25.5">
      <c r="A187" s="16"/>
      <c r="B187" s="27"/>
      <c r="C187" s="19">
        <v>4247</v>
      </c>
      <c r="D187" s="1" t="s">
        <v>108</v>
      </c>
      <c r="E187" s="5">
        <v>5244.48</v>
      </c>
      <c r="F187" s="42">
        <v>5244.48</v>
      </c>
      <c r="H187" s="12"/>
      <c r="I187" s="37"/>
    </row>
    <row r="188" spans="1:9" ht="25.5">
      <c r="A188" s="16"/>
      <c r="B188" s="27"/>
      <c r="C188" s="19">
        <v>4249</v>
      </c>
      <c r="D188" s="1" t="s">
        <v>108</v>
      </c>
      <c r="E188" s="5">
        <v>925.5</v>
      </c>
      <c r="F188" s="42">
        <v>925.5</v>
      </c>
      <c r="H188" s="12"/>
      <c r="I188" s="37"/>
    </row>
    <row r="189" spans="1:9" ht="13.5">
      <c r="A189" s="16"/>
      <c r="B189" s="27"/>
      <c r="C189" s="19">
        <v>4260</v>
      </c>
      <c r="D189" s="1" t="s">
        <v>42</v>
      </c>
      <c r="E189" s="5">
        <v>50750</v>
      </c>
      <c r="F189" s="42">
        <v>48852.18</v>
      </c>
      <c r="H189" s="12"/>
      <c r="I189" s="37"/>
    </row>
    <row r="190" spans="1:9" ht="13.5">
      <c r="A190" s="16"/>
      <c r="B190" s="27"/>
      <c r="C190" s="19">
        <v>4270</v>
      </c>
      <c r="D190" s="1" t="s">
        <v>50</v>
      </c>
      <c r="E190" s="5">
        <v>64360</v>
      </c>
      <c r="F190" s="42">
        <v>64265.7</v>
      </c>
      <c r="H190" s="12"/>
      <c r="I190" s="37"/>
    </row>
    <row r="191" spans="1:9" ht="13.5">
      <c r="A191" s="16"/>
      <c r="B191" s="27"/>
      <c r="C191" s="19">
        <v>4300</v>
      </c>
      <c r="D191" s="1" t="s">
        <v>30</v>
      </c>
      <c r="E191" s="5">
        <v>57782</v>
      </c>
      <c r="F191" s="42">
        <v>56513.28</v>
      </c>
      <c r="H191" s="12"/>
      <c r="I191" s="37"/>
    </row>
    <row r="192" spans="1:9" ht="13.5">
      <c r="A192" s="16"/>
      <c r="B192" s="27"/>
      <c r="C192" s="19">
        <v>4307</v>
      </c>
      <c r="D192" s="1" t="s">
        <v>30</v>
      </c>
      <c r="E192" s="5">
        <v>45690</v>
      </c>
      <c r="F192" s="42">
        <v>45679.76</v>
      </c>
      <c r="H192" s="12"/>
      <c r="I192" s="37"/>
    </row>
    <row r="193" spans="1:9" ht="13.5">
      <c r="A193" s="16"/>
      <c r="B193" s="27"/>
      <c r="C193" s="19">
        <v>4309</v>
      </c>
      <c r="D193" s="1" t="s">
        <v>30</v>
      </c>
      <c r="E193" s="5">
        <v>7710</v>
      </c>
      <c r="F193" s="42">
        <v>7709.99</v>
      </c>
      <c r="H193" s="12"/>
      <c r="I193" s="37"/>
    </row>
    <row r="194" spans="1:9" ht="25.5">
      <c r="A194" s="16"/>
      <c r="B194" s="27"/>
      <c r="C194" s="19">
        <v>4350</v>
      </c>
      <c r="D194" s="1" t="s">
        <v>76</v>
      </c>
      <c r="E194" s="5">
        <v>6050</v>
      </c>
      <c r="F194" s="42">
        <v>5688.45</v>
      </c>
      <c r="H194" s="12"/>
      <c r="I194" s="37"/>
    </row>
    <row r="195" spans="1:9" ht="51">
      <c r="A195" s="16"/>
      <c r="B195" s="27"/>
      <c r="C195" s="19">
        <v>4370</v>
      </c>
      <c r="D195" s="1" t="s">
        <v>239</v>
      </c>
      <c r="E195" s="5">
        <v>8800</v>
      </c>
      <c r="F195" s="42">
        <v>7944</v>
      </c>
      <c r="H195" s="12"/>
      <c r="I195" s="37"/>
    </row>
    <row r="196" spans="1:9" ht="13.5">
      <c r="A196" s="16"/>
      <c r="B196" s="27"/>
      <c r="C196" s="19">
        <v>4410</v>
      </c>
      <c r="D196" s="1" t="s">
        <v>43</v>
      </c>
      <c r="E196" s="5">
        <v>2400</v>
      </c>
      <c r="F196" s="42">
        <v>1395.03</v>
      </c>
      <c r="H196" s="12"/>
      <c r="I196" s="37"/>
    </row>
    <row r="197" spans="1:9" ht="13.5">
      <c r="A197" s="16"/>
      <c r="B197" s="27"/>
      <c r="C197" s="19">
        <v>4417</v>
      </c>
      <c r="D197" s="1" t="s">
        <v>43</v>
      </c>
      <c r="E197" s="5">
        <v>1302.96</v>
      </c>
      <c r="F197" s="42">
        <v>1138.56</v>
      </c>
      <c r="H197" s="12"/>
      <c r="I197" s="37"/>
    </row>
    <row r="198" spans="1:9" ht="13.5">
      <c r="A198" s="16"/>
      <c r="B198" s="27"/>
      <c r="C198" s="19">
        <v>4420</v>
      </c>
      <c r="D198" s="1" t="s">
        <v>78</v>
      </c>
      <c r="E198" s="5">
        <v>5</v>
      </c>
      <c r="F198" s="42">
        <v>4.56</v>
      </c>
      <c r="H198" s="12"/>
      <c r="I198" s="37"/>
    </row>
    <row r="199" spans="1:9" ht="13.5">
      <c r="A199" s="16"/>
      <c r="B199" s="27"/>
      <c r="C199" s="19">
        <v>4427</v>
      </c>
      <c r="D199" s="1" t="s">
        <v>78</v>
      </c>
      <c r="E199" s="5">
        <v>9361.79</v>
      </c>
      <c r="F199" s="42">
        <v>8911.63</v>
      </c>
      <c r="H199" s="12"/>
      <c r="I199" s="37"/>
    </row>
    <row r="200" spans="1:9" ht="13.5">
      <c r="A200" s="16"/>
      <c r="B200" s="27"/>
      <c r="C200" s="19">
        <v>4430</v>
      </c>
      <c r="D200" s="1" t="s">
        <v>62</v>
      </c>
      <c r="E200" s="5">
        <v>6140</v>
      </c>
      <c r="F200" s="42">
        <v>5761</v>
      </c>
      <c r="H200" s="12"/>
      <c r="I200" s="37"/>
    </row>
    <row r="201" spans="1:9" ht="25.5">
      <c r="A201" s="16"/>
      <c r="B201" s="27"/>
      <c r="C201" s="19">
        <v>4440</v>
      </c>
      <c r="D201" s="1" t="s">
        <v>80</v>
      </c>
      <c r="E201" s="5">
        <v>168840</v>
      </c>
      <c r="F201" s="42">
        <v>168840</v>
      </c>
      <c r="H201" s="12"/>
      <c r="I201" s="37"/>
    </row>
    <row r="202" spans="1:9" ht="38.25">
      <c r="A202" s="16"/>
      <c r="B202" s="27"/>
      <c r="C202" s="19">
        <v>4700</v>
      </c>
      <c r="D202" s="1" t="s">
        <v>236</v>
      </c>
      <c r="E202" s="5">
        <v>1320</v>
      </c>
      <c r="F202" s="42">
        <v>1320</v>
      </c>
      <c r="H202" s="12"/>
      <c r="I202" s="37"/>
    </row>
    <row r="203" spans="1:9" ht="51">
      <c r="A203" s="16"/>
      <c r="B203" s="27"/>
      <c r="C203" s="19">
        <v>4740</v>
      </c>
      <c r="D203" s="1" t="s">
        <v>72</v>
      </c>
      <c r="E203" s="5">
        <v>4760</v>
      </c>
      <c r="F203" s="42">
        <v>4062.55</v>
      </c>
      <c r="H203" s="12"/>
      <c r="I203" s="37"/>
    </row>
    <row r="204" spans="1:9" ht="51">
      <c r="A204" s="16"/>
      <c r="B204" s="27"/>
      <c r="C204" s="19">
        <v>4747</v>
      </c>
      <c r="D204" s="1" t="s">
        <v>72</v>
      </c>
      <c r="E204" s="5">
        <v>218.9</v>
      </c>
      <c r="F204" s="42">
        <v>218.9</v>
      </c>
      <c r="H204" s="12"/>
      <c r="I204" s="37"/>
    </row>
    <row r="205" spans="1:9" ht="51">
      <c r="A205" s="16"/>
      <c r="B205" s="27"/>
      <c r="C205" s="19">
        <v>4749</v>
      </c>
      <c r="D205" s="1" t="s">
        <v>72</v>
      </c>
      <c r="E205" s="5">
        <v>38.63</v>
      </c>
      <c r="F205" s="42">
        <v>38.63</v>
      </c>
      <c r="H205" s="12"/>
      <c r="I205" s="37"/>
    </row>
    <row r="206" spans="1:9" ht="38.25">
      <c r="A206" s="16"/>
      <c r="B206" s="27"/>
      <c r="C206" s="19">
        <v>4750</v>
      </c>
      <c r="D206" s="1" t="s">
        <v>174</v>
      </c>
      <c r="E206" s="5">
        <v>12800</v>
      </c>
      <c r="F206" s="42">
        <v>12070.53</v>
      </c>
      <c r="H206" s="37"/>
      <c r="I206" s="37"/>
    </row>
    <row r="207" spans="1:9" ht="38.25">
      <c r="A207" s="16"/>
      <c r="B207" s="27"/>
      <c r="C207" s="19">
        <v>4757</v>
      </c>
      <c r="D207" s="1" t="s">
        <v>174</v>
      </c>
      <c r="E207" s="5">
        <v>1198.57</v>
      </c>
      <c r="F207" s="42">
        <v>1198.57</v>
      </c>
      <c r="H207" s="37"/>
      <c r="I207" s="37"/>
    </row>
    <row r="208" spans="1:9" ht="38.25">
      <c r="A208" s="16"/>
      <c r="B208" s="27"/>
      <c r="C208" s="19">
        <v>4759</v>
      </c>
      <c r="D208" s="1" t="s">
        <v>174</v>
      </c>
      <c r="E208" s="5">
        <v>211.51</v>
      </c>
      <c r="F208" s="42">
        <v>211.51</v>
      </c>
      <c r="H208" s="37"/>
      <c r="I208" s="37"/>
    </row>
    <row r="209" spans="1:9" s="30" customFormat="1" ht="27">
      <c r="A209" s="14"/>
      <c r="B209" s="27" t="s">
        <v>109</v>
      </c>
      <c r="C209" s="14"/>
      <c r="D209" s="3" t="s">
        <v>110</v>
      </c>
      <c r="E209" s="29">
        <f>SUM(E210:E215)</f>
        <v>482680</v>
      </c>
      <c r="F209" s="43">
        <f>SUM(F210:F215)</f>
        <v>453992.12000000005</v>
      </c>
      <c r="H209" s="38"/>
      <c r="I209" s="38"/>
    </row>
    <row r="210" spans="1:9" ht="13.5">
      <c r="A210" s="16"/>
      <c r="B210" s="27"/>
      <c r="C210" s="17">
        <v>3020</v>
      </c>
      <c r="D210" s="1" t="s">
        <v>104</v>
      </c>
      <c r="E210" s="5">
        <v>34800</v>
      </c>
      <c r="F210" s="42">
        <v>29232.71</v>
      </c>
      <c r="H210" s="37"/>
      <c r="I210" s="37"/>
    </row>
    <row r="211" spans="1:9" ht="25.5">
      <c r="A211" s="16"/>
      <c r="B211" s="27"/>
      <c r="C211" s="22" t="s">
        <v>111</v>
      </c>
      <c r="D211" s="1" t="s">
        <v>105</v>
      </c>
      <c r="E211" s="5">
        <v>323300</v>
      </c>
      <c r="F211" s="42">
        <v>314631.86</v>
      </c>
      <c r="H211" s="37"/>
      <c r="I211" s="37"/>
    </row>
    <row r="212" spans="1:9" ht="25.5">
      <c r="A212" s="16"/>
      <c r="B212" s="27"/>
      <c r="C212" s="17">
        <v>4040</v>
      </c>
      <c r="D212" s="1" t="s">
        <v>84</v>
      </c>
      <c r="E212" s="5">
        <v>30000</v>
      </c>
      <c r="F212" s="42">
        <v>25044.84</v>
      </c>
      <c r="H212" s="37"/>
      <c r="I212" s="37"/>
    </row>
    <row r="213" spans="1:9" ht="25.5">
      <c r="A213" s="16"/>
      <c r="B213" s="27"/>
      <c r="C213" s="17">
        <v>4110</v>
      </c>
      <c r="D213" s="1" t="s">
        <v>106</v>
      </c>
      <c r="E213" s="5">
        <v>60800</v>
      </c>
      <c r="F213" s="42">
        <v>53466.37</v>
      </c>
      <c r="H213" s="37"/>
      <c r="I213" s="37"/>
    </row>
    <row r="214" spans="1:6" ht="13.5">
      <c r="A214" s="16"/>
      <c r="B214" s="27"/>
      <c r="C214" s="17">
        <v>4120</v>
      </c>
      <c r="D214" s="1" t="s">
        <v>33</v>
      </c>
      <c r="E214" s="5">
        <v>9900</v>
      </c>
      <c r="F214" s="42">
        <v>7736.34</v>
      </c>
    </row>
    <row r="215" spans="1:6" ht="25.5">
      <c r="A215" s="16"/>
      <c r="B215" s="27"/>
      <c r="C215" s="17">
        <v>4440</v>
      </c>
      <c r="D215" s="1" t="s">
        <v>80</v>
      </c>
      <c r="E215" s="5">
        <v>23880</v>
      </c>
      <c r="F215" s="42">
        <v>23880</v>
      </c>
    </row>
    <row r="216" spans="1:6" s="30" customFormat="1" ht="13.5">
      <c r="A216" s="14"/>
      <c r="B216" s="27" t="s">
        <v>12</v>
      </c>
      <c r="C216" s="14"/>
      <c r="D216" s="3" t="s">
        <v>112</v>
      </c>
      <c r="E216" s="29">
        <f>SUM(E217:E239)</f>
        <v>1575956</v>
      </c>
      <c r="F216" s="43">
        <f>SUM(F217:F239)</f>
        <v>1501962.47</v>
      </c>
    </row>
    <row r="217" spans="1:6" s="30" customFormat="1" ht="76.5">
      <c r="A217" s="19"/>
      <c r="B217" s="57"/>
      <c r="C217" s="19">
        <v>2310</v>
      </c>
      <c r="D217" s="1" t="s">
        <v>207</v>
      </c>
      <c r="E217" s="5">
        <v>61300</v>
      </c>
      <c r="F217" s="42">
        <v>59322.56</v>
      </c>
    </row>
    <row r="218" spans="1:6" ht="25.5">
      <c r="A218" s="16"/>
      <c r="B218" s="27"/>
      <c r="C218" s="19">
        <v>3020</v>
      </c>
      <c r="D218" s="1" t="s">
        <v>113</v>
      </c>
      <c r="E218" s="5">
        <v>17500</v>
      </c>
      <c r="F218" s="42">
        <v>17037.49</v>
      </c>
    </row>
    <row r="219" spans="1:6" ht="25.5">
      <c r="A219" s="16"/>
      <c r="B219" s="27"/>
      <c r="C219" s="19">
        <v>4010</v>
      </c>
      <c r="D219" s="1" t="s">
        <v>105</v>
      </c>
      <c r="E219" s="5">
        <v>254600</v>
      </c>
      <c r="F219" s="42">
        <v>247441.17</v>
      </c>
    </row>
    <row r="220" spans="1:6" ht="25.5">
      <c r="A220" s="16"/>
      <c r="B220" s="27"/>
      <c r="C220" s="19">
        <v>4040</v>
      </c>
      <c r="D220" s="1" t="s">
        <v>84</v>
      </c>
      <c r="E220" s="5">
        <v>16200</v>
      </c>
      <c r="F220" s="42">
        <v>14492.11</v>
      </c>
    </row>
    <row r="221" spans="1:6" ht="25.5">
      <c r="A221" s="16"/>
      <c r="B221" s="27"/>
      <c r="C221" s="19">
        <v>4110</v>
      </c>
      <c r="D221" s="1" t="s">
        <v>106</v>
      </c>
      <c r="E221" s="5">
        <v>42500</v>
      </c>
      <c r="F221" s="42">
        <v>41470.42</v>
      </c>
    </row>
    <row r="222" spans="1:6" ht="25.5">
      <c r="A222" s="16"/>
      <c r="B222" s="27"/>
      <c r="C222" s="19">
        <v>4117</v>
      </c>
      <c r="D222" s="1" t="s">
        <v>106</v>
      </c>
      <c r="E222" s="5">
        <v>526.86</v>
      </c>
      <c r="F222" s="42">
        <v>526.81</v>
      </c>
    </row>
    <row r="223" spans="1:6" ht="25.5">
      <c r="A223" s="16"/>
      <c r="B223" s="27"/>
      <c r="C223" s="19">
        <v>4119</v>
      </c>
      <c r="D223" s="1" t="s">
        <v>106</v>
      </c>
      <c r="E223" s="5">
        <v>206.59</v>
      </c>
      <c r="F223" s="42">
        <v>206.59</v>
      </c>
    </row>
    <row r="224" spans="1:6" ht="13.5">
      <c r="A224" s="16"/>
      <c r="B224" s="27"/>
      <c r="C224" s="19">
        <v>4120</v>
      </c>
      <c r="D224" s="1" t="s">
        <v>33</v>
      </c>
      <c r="E224" s="5">
        <v>7100</v>
      </c>
      <c r="F224" s="42">
        <v>5041.92</v>
      </c>
    </row>
    <row r="225" spans="1:6" ht="13.5">
      <c r="A225" s="16"/>
      <c r="B225" s="27"/>
      <c r="C225" s="19">
        <v>4127</v>
      </c>
      <c r="D225" s="1" t="s">
        <v>33</v>
      </c>
      <c r="E225" s="5">
        <v>85.02</v>
      </c>
      <c r="F225" s="42">
        <v>84.97</v>
      </c>
    </row>
    <row r="226" spans="1:6" ht="13.5">
      <c r="A226" s="16"/>
      <c r="B226" s="27"/>
      <c r="C226" s="19">
        <v>4129</v>
      </c>
      <c r="D226" s="1" t="s">
        <v>33</v>
      </c>
      <c r="E226" s="5">
        <v>33.32</v>
      </c>
      <c r="F226" s="42">
        <v>33.32</v>
      </c>
    </row>
    <row r="227" spans="1:6" ht="13.5">
      <c r="A227" s="16"/>
      <c r="B227" s="27"/>
      <c r="C227" s="19">
        <v>4177</v>
      </c>
      <c r="D227" s="1" t="s">
        <v>237</v>
      </c>
      <c r="E227" s="5">
        <v>22633.12</v>
      </c>
      <c r="F227" s="42">
        <v>22633.12</v>
      </c>
    </row>
    <row r="228" spans="1:6" ht="13.5">
      <c r="A228" s="16"/>
      <c r="B228" s="27"/>
      <c r="C228" s="19">
        <v>4179</v>
      </c>
      <c r="D228" s="1" t="s">
        <v>237</v>
      </c>
      <c r="E228" s="5">
        <v>4720.09</v>
      </c>
      <c r="F228" s="42">
        <v>4720.09</v>
      </c>
    </row>
    <row r="229" spans="1:6" ht="25.5">
      <c r="A229" s="16"/>
      <c r="B229" s="27"/>
      <c r="C229" s="19">
        <v>4210</v>
      </c>
      <c r="D229" s="1" t="s">
        <v>37</v>
      </c>
      <c r="E229" s="5">
        <v>12060</v>
      </c>
      <c r="F229" s="42">
        <v>11637.46</v>
      </c>
    </row>
    <row r="230" spans="1:6" ht="25.5">
      <c r="A230" s="16"/>
      <c r="B230" s="27"/>
      <c r="C230" s="19">
        <v>4217</v>
      </c>
      <c r="D230" s="1" t="s">
        <v>37</v>
      </c>
      <c r="E230" s="5">
        <v>1571</v>
      </c>
      <c r="F230" s="42">
        <v>1571</v>
      </c>
    </row>
    <row r="231" spans="1:6" ht="13.5">
      <c r="A231" s="16"/>
      <c r="B231" s="27"/>
      <c r="C231" s="19">
        <v>4220</v>
      </c>
      <c r="D231" s="1" t="s">
        <v>114</v>
      </c>
      <c r="E231" s="5">
        <v>29620</v>
      </c>
      <c r="F231" s="42">
        <v>24869.47</v>
      </c>
    </row>
    <row r="232" spans="1:6" ht="25.5">
      <c r="A232" s="16"/>
      <c r="B232" s="27"/>
      <c r="C232" s="19">
        <v>4240</v>
      </c>
      <c r="D232" s="1" t="s">
        <v>108</v>
      </c>
      <c r="E232" s="5">
        <v>3000</v>
      </c>
      <c r="F232" s="42">
        <v>2999.58</v>
      </c>
    </row>
    <row r="233" spans="1:6" ht="13.5">
      <c r="A233" s="16"/>
      <c r="B233" s="27"/>
      <c r="C233" s="19">
        <v>4260</v>
      </c>
      <c r="D233" s="1" t="s">
        <v>42</v>
      </c>
      <c r="E233" s="5">
        <v>13500</v>
      </c>
      <c r="F233" s="42">
        <v>12283.45</v>
      </c>
    </row>
    <row r="234" spans="1:6" ht="13.5">
      <c r="A234" s="16"/>
      <c r="B234" s="27"/>
      <c r="C234" s="19">
        <v>4300</v>
      </c>
      <c r="D234" s="1" t="s">
        <v>30</v>
      </c>
      <c r="E234" s="5">
        <v>1000</v>
      </c>
      <c r="F234" s="42">
        <v>922.56</v>
      </c>
    </row>
    <row r="235" spans="1:6" ht="13.5">
      <c r="A235" s="16"/>
      <c r="B235" s="27"/>
      <c r="C235" s="19">
        <v>4307</v>
      </c>
      <c r="D235" s="1" t="s">
        <v>30</v>
      </c>
      <c r="E235" s="5">
        <v>300</v>
      </c>
      <c r="F235" s="42">
        <v>300</v>
      </c>
    </row>
    <row r="236" spans="1:6" ht="25.5">
      <c r="A236" s="16"/>
      <c r="B236" s="27"/>
      <c r="C236" s="19">
        <v>4350</v>
      </c>
      <c r="D236" s="1" t="s">
        <v>76</v>
      </c>
      <c r="E236" s="5">
        <v>700</v>
      </c>
      <c r="F236" s="42">
        <v>661.6</v>
      </c>
    </row>
    <row r="237" spans="1:6" ht="51">
      <c r="A237" s="16"/>
      <c r="B237" s="27"/>
      <c r="C237" s="19">
        <v>4370</v>
      </c>
      <c r="D237" s="1" t="s">
        <v>239</v>
      </c>
      <c r="E237" s="5">
        <v>1200</v>
      </c>
      <c r="F237" s="42">
        <v>1073.58</v>
      </c>
    </row>
    <row r="238" spans="1:6" ht="25.5">
      <c r="A238" s="16"/>
      <c r="B238" s="27"/>
      <c r="C238" s="19">
        <v>4440</v>
      </c>
      <c r="D238" s="1" t="s">
        <v>80</v>
      </c>
      <c r="E238" s="5">
        <v>15600</v>
      </c>
      <c r="F238" s="42">
        <v>15600</v>
      </c>
    </row>
    <row r="239" spans="1:6" ht="25.5">
      <c r="A239" s="16"/>
      <c r="B239" s="27"/>
      <c r="C239" s="19">
        <v>6050</v>
      </c>
      <c r="D239" s="1" t="s">
        <v>51</v>
      </c>
      <c r="E239" s="5">
        <v>1070000</v>
      </c>
      <c r="F239" s="42">
        <v>1017033.2</v>
      </c>
    </row>
    <row r="240" spans="1:6" s="30" customFormat="1" ht="13.5">
      <c r="A240" s="14"/>
      <c r="B240" s="27" t="s">
        <v>13</v>
      </c>
      <c r="C240" s="14"/>
      <c r="D240" s="3" t="s">
        <v>115</v>
      </c>
      <c r="E240" s="29">
        <f>SUM(E241:E259)</f>
        <v>2184990</v>
      </c>
      <c r="F240" s="43">
        <f>SUM(F241:F259)</f>
        <v>2152496.35</v>
      </c>
    </row>
    <row r="241" spans="1:6" ht="13.5">
      <c r="A241" s="16"/>
      <c r="B241" s="27"/>
      <c r="C241" s="19">
        <v>3020</v>
      </c>
      <c r="D241" s="1" t="s">
        <v>116</v>
      </c>
      <c r="E241" s="5">
        <v>108600</v>
      </c>
      <c r="F241" s="42">
        <v>107832.38</v>
      </c>
    </row>
    <row r="242" spans="1:6" ht="25.5">
      <c r="A242" s="16"/>
      <c r="B242" s="27"/>
      <c r="C242" s="19">
        <v>4010</v>
      </c>
      <c r="D242" s="1" t="s">
        <v>105</v>
      </c>
      <c r="E242" s="5">
        <v>1432400</v>
      </c>
      <c r="F242" s="42">
        <v>1415630.58</v>
      </c>
    </row>
    <row r="243" spans="1:6" ht="25.5">
      <c r="A243" s="16"/>
      <c r="B243" s="27"/>
      <c r="C243" s="19">
        <v>4040</v>
      </c>
      <c r="D243" s="1" t="s">
        <v>84</v>
      </c>
      <c r="E243" s="5">
        <v>102100</v>
      </c>
      <c r="F243" s="42">
        <v>101344.89</v>
      </c>
    </row>
    <row r="244" spans="1:6" ht="25.5">
      <c r="A244" s="16"/>
      <c r="B244" s="27"/>
      <c r="C244" s="19">
        <v>4110</v>
      </c>
      <c r="D244" s="1" t="s">
        <v>106</v>
      </c>
      <c r="E244" s="5">
        <v>242500</v>
      </c>
      <c r="F244" s="42">
        <v>238315.02</v>
      </c>
    </row>
    <row r="245" spans="1:6" ht="13.5">
      <c r="A245" s="16"/>
      <c r="B245" s="27"/>
      <c r="C245" s="19">
        <v>4120</v>
      </c>
      <c r="D245" s="1" t="s">
        <v>33</v>
      </c>
      <c r="E245" s="5">
        <v>39700</v>
      </c>
      <c r="F245" s="42">
        <v>34194.09</v>
      </c>
    </row>
    <row r="246" spans="1:6" ht="25.5">
      <c r="A246" s="16"/>
      <c r="B246" s="27"/>
      <c r="C246" s="19">
        <v>4210</v>
      </c>
      <c r="D246" s="1" t="s">
        <v>37</v>
      </c>
      <c r="E246" s="5">
        <v>90600</v>
      </c>
      <c r="F246" s="42">
        <v>88441.93</v>
      </c>
    </row>
    <row r="247" spans="1:6" ht="25.5">
      <c r="A247" s="16"/>
      <c r="B247" s="27"/>
      <c r="C247" s="19">
        <v>4240</v>
      </c>
      <c r="D247" s="1" t="s">
        <v>108</v>
      </c>
      <c r="E247" s="5">
        <v>6000</v>
      </c>
      <c r="F247" s="42">
        <v>5994.43</v>
      </c>
    </row>
    <row r="248" spans="1:6" ht="13.5">
      <c r="A248" s="16"/>
      <c r="B248" s="27"/>
      <c r="C248" s="19">
        <v>4260</v>
      </c>
      <c r="D248" s="1" t="s">
        <v>42</v>
      </c>
      <c r="E248" s="5">
        <v>22500</v>
      </c>
      <c r="F248" s="42">
        <v>22246.23</v>
      </c>
    </row>
    <row r="249" spans="1:6" ht="13.5">
      <c r="A249" s="16"/>
      <c r="B249" s="27"/>
      <c r="C249" s="19">
        <v>4270</v>
      </c>
      <c r="D249" s="1" t="s">
        <v>50</v>
      </c>
      <c r="E249" s="5">
        <v>17500</v>
      </c>
      <c r="F249" s="42">
        <v>17494.8</v>
      </c>
    </row>
    <row r="250" spans="1:6" ht="13.5">
      <c r="A250" s="16"/>
      <c r="B250" s="27"/>
      <c r="C250" s="19">
        <v>4300</v>
      </c>
      <c r="D250" s="1" t="s">
        <v>30</v>
      </c>
      <c r="E250" s="5">
        <v>22480</v>
      </c>
      <c r="F250" s="42">
        <v>21744.55</v>
      </c>
    </row>
    <row r="251" spans="1:6" ht="25.5">
      <c r="A251" s="16"/>
      <c r="B251" s="27"/>
      <c r="C251" s="19">
        <v>4350</v>
      </c>
      <c r="D251" s="1" t="s">
        <v>76</v>
      </c>
      <c r="E251" s="5">
        <v>1100</v>
      </c>
      <c r="F251" s="42">
        <v>1033.36</v>
      </c>
    </row>
    <row r="252" spans="1:6" ht="51">
      <c r="A252" s="16"/>
      <c r="B252" s="27"/>
      <c r="C252" s="19">
        <v>4370</v>
      </c>
      <c r="D252" s="1" t="s">
        <v>239</v>
      </c>
      <c r="E252" s="5">
        <v>1900</v>
      </c>
      <c r="F252" s="42">
        <v>1549.59</v>
      </c>
    </row>
    <row r="253" spans="1:6" ht="13.5">
      <c r="A253" s="16"/>
      <c r="B253" s="27"/>
      <c r="C253" s="19">
        <v>4410</v>
      </c>
      <c r="D253" s="1" t="s">
        <v>43</v>
      </c>
      <c r="E253" s="5">
        <v>1300</v>
      </c>
      <c r="F253" s="42">
        <v>1207.28</v>
      </c>
    </row>
    <row r="254" spans="1:6" ht="13.5">
      <c r="A254" s="16"/>
      <c r="B254" s="27"/>
      <c r="C254" s="19">
        <v>4430</v>
      </c>
      <c r="D254" s="1" t="s">
        <v>38</v>
      </c>
      <c r="E254" s="5">
        <v>3600</v>
      </c>
      <c r="F254" s="42">
        <v>2925</v>
      </c>
    </row>
    <row r="255" spans="1:6" ht="25.5">
      <c r="A255" s="16"/>
      <c r="B255" s="27"/>
      <c r="C255" s="19">
        <v>4440</v>
      </c>
      <c r="D255" s="1" t="s">
        <v>80</v>
      </c>
      <c r="E255" s="5">
        <v>81990</v>
      </c>
      <c r="F255" s="42">
        <v>81990</v>
      </c>
    </row>
    <row r="256" spans="1:6" ht="38.25">
      <c r="A256" s="16"/>
      <c r="B256" s="27"/>
      <c r="C256" s="19">
        <v>4700</v>
      </c>
      <c r="D256" s="1" t="s">
        <v>236</v>
      </c>
      <c r="E256" s="5">
        <v>1120</v>
      </c>
      <c r="F256" s="42">
        <v>1120</v>
      </c>
    </row>
    <row r="257" spans="1:6" ht="51">
      <c r="A257" s="16"/>
      <c r="B257" s="27"/>
      <c r="C257" s="19">
        <v>4740</v>
      </c>
      <c r="D257" s="1" t="s">
        <v>39</v>
      </c>
      <c r="E257" s="5">
        <v>1000</v>
      </c>
      <c r="F257" s="42">
        <v>962.99</v>
      </c>
    </row>
    <row r="258" spans="1:6" ht="38.25">
      <c r="A258" s="16"/>
      <c r="B258" s="27"/>
      <c r="C258" s="19">
        <v>4750</v>
      </c>
      <c r="D258" s="1" t="s">
        <v>179</v>
      </c>
      <c r="E258" s="5">
        <v>5000</v>
      </c>
      <c r="F258" s="42">
        <v>4931.23</v>
      </c>
    </row>
    <row r="259" spans="1:6" ht="38.25">
      <c r="A259" s="16"/>
      <c r="B259" s="27"/>
      <c r="C259" s="19">
        <v>6060</v>
      </c>
      <c r="D259" s="1" t="s">
        <v>160</v>
      </c>
      <c r="E259" s="5">
        <v>3600</v>
      </c>
      <c r="F259" s="42">
        <v>3538</v>
      </c>
    </row>
    <row r="260" spans="1:6" s="30" customFormat="1" ht="13.5">
      <c r="A260" s="14"/>
      <c r="B260" s="27" t="s">
        <v>14</v>
      </c>
      <c r="C260" s="14"/>
      <c r="D260" s="3" t="s">
        <v>117</v>
      </c>
      <c r="E260" s="29">
        <f>SUM(E261:E264)</f>
        <v>220500</v>
      </c>
      <c r="F260" s="43">
        <f>SUM(F261:F264)</f>
        <v>219250.33000000002</v>
      </c>
    </row>
    <row r="261" spans="1:6" ht="25.5">
      <c r="A261" s="16"/>
      <c r="B261" s="27"/>
      <c r="C261" s="19">
        <v>4210</v>
      </c>
      <c r="D261" s="1" t="s">
        <v>37</v>
      </c>
      <c r="E261" s="5">
        <v>152000</v>
      </c>
      <c r="F261" s="42">
        <v>151643.07</v>
      </c>
    </row>
    <row r="262" spans="1:6" ht="13.5">
      <c r="A262" s="16"/>
      <c r="B262" s="27"/>
      <c r="C262" s="19">
        <v>4300</v>
      </c>
      <c r="D262" s="1" t="s">
        <v>30</v>
      </c>
      <c r="E262" s="5">
        <v>36600</v>
      </c>
      <c r="F262" s="42">
        <v>35819.26</v>
      </c>
    </row>
    <row r="263" spans="1:6" ht="13.5">
      <c r="A263" s="16"/>
      <c r="B263" s="27"/>
      <c r="C263" s="19">
        <v>4430</v>
      </c>
      <c r="D263" s="1" t="s">
        <v>38</v>
      </c>
      <c r="E263" s="5">
        <v>7500</v>
      </c>
      <c r="F263" s="42">
        <v>7388</v>
      </c>
    </row>
    <row r="264" spans="1:6" ht="38.25">
      <c r="A264" s="16"/>
      <c r="B264" s="27"/>
      <c r="C264" s="19">
        <v>6060</v>
      </c>
      <c r="D264" s="1" t="s">
        <v>160</v>
      </c>
      <c r="E264" s="5">
        <v>24400</v>
      </c>
      <c r="F264" s="42">
        <v>24400</v>
      </c>
    </row>
    <row r="265" spans="1:6" s="30" customFormat="1" ht="13.5">
      <c r="A265" s="14"/>
      <c r="B265" s="27" t="s">
        <v>118</v>
      </c>
      <c r="C265" s="14"/>
      <c r="D265" s="3" t="s">
        <v>119</v>
      </c>
      <c r="E265" s="29">
        <f>SUM(E266:E274)</f>
        <v>328490</v>
      </c>
      <c r="F265" s="43">
        <f>SUM(F266:F274)</f>
        <v>319093.4</v>
      </c>
    </row>
    <row r="266" spans="1:6" ht="13.5">
      <c r="A266" s="16"/>
      <c r="B266" s="27"/>
      <c r="C266" s="19">
        <v>3020</v>
      </c>
      <c r="D266" s="1" t="s">
        <v>116</v>
      </c>
      <c r="E266" s="5">
        <v>18800</v>
      </c>
      <c r="F266" s="42">
        <v>17330.41</v>
      </c>
    </row>
    <row r="267" spans="1:6" ht="25.5">
      <c r="A267" s="16"/>
      <c r="B267" s="27"/>
      <c r="C267" s="19">
        <v>4010</v>
      </c>
      <c r="D267" s="1" t="s">
        <v>105</v>
      </c>
      <c r="E267" s="5">
        <v>212000</v>
      </c>
      <c r="F267" s="42">
        <v>211473.92</v>
      </c>
    </row>
    <row r="268" spans="1:6" ht="25.5">
      <c r="A268" s="16"/>
      <c r="B268" s="27"/>
      <c r="C268" s="19">
        <v>4040</v>
      </c>
      <c r="D268" s="1" t="s">
        <v>84</v>
      </c>
      <c r="E268" s="5">
        <v>18500</v>
      </c>
      <c r="F268" s="42">
        <v>16944.95</v>
      </c>
    </row>
    <row r="269" spans="1:6" ht="25.5">
      <c r="A269" s="16"/>
      <c r="B269" s="27"/>
      <c r="C269" s="19">
        <v>4110</v>
      </c>
      <c r="D269" s="1" t="s">
        <v>106</v>
      </c>
      <c r="E269" s="5">
        <v>39400</v>
      </c>
      <c r="F269" s="42">
        <v>36080.71</v>
      </c>
    </row>
    <row r="270" spans="1:6" ht="13.5">
      <c r="A270" s="16"/>
      <c r="B270" s="27"/>
      <c r="C270" s="19">
        <v>4120</v>
      </c>
      <c r="D270" s="1" t="s">
        <v>33</v>
      </c>
      <c r="E270" s="5">
        <v>7050</v>
      </c>
      <c r="F270" s="42">
        <v>5436.06</v>
      </c>
    </row>
    <row r="271" spans="1:6" ht="25.5">
      <c r="A271" s="16"/>
      <c r="B271" s="27"/>
      <c r="C271" s="19">
        <v>4210</v>
      </c>
      <c r="D271" s="1" t="s">
        <v>37</v>
      </c>
      <c r="E271" s="5">
        <v>13500</v>
      </c>
      <c r="F271" s="42">
        <v>13187.98</v>
      </c>
    </row>
    <row r="272" spans="1:6" ht="25.5">
      <c r="A272" s="16"/>
      <c r="B272" s="27"/>
      <c r="C272" s="19">
        <v>4240</v>
      </c>
      <c r="D272" s="1" t="s">
        <v>108</v>
      </c>
      <c r="E272" s="5">
        <v>2500</v>
      </c>
      <c r="F272" s="42">
        <v>2290.57</v>
      </c>
    </row>
    <row r="273" spans="1:6" ht="13.5">
      <c r="A273" s="16"/>
      <c r="B273" s="27"/>
      <c r="C273" s="19">
        <v>4300</v>
      </c>
      <c r="D273" s="6" t="s">
        <v>30</v>
      </c>
      <c r="E273" s="5">
        <v>2000</v>
      </c>
      <c r="F273" s="42">
        <v>1608.8</v>
      </c>
    </row>
    <row r="274" spans="1:6" ht="25.5">
      <c r="A274" s="16"/>
      <c r="B274" s="27"/>
      <c r="C274" s="19">
        <v>4440</v>
      </c>
      <c r="D274" s="1" t="s">
        <v>80</v>
      </c>
      <c r="E274" s="5">
        <v>14740</v>
      </c>
      <c r="F274" s="42">
        <v>14740</v>
      </c>
    </row>
    <row r="275" spans="1:6" ht="27">
      <c r="A275" s="16"/>
      <c r="B275" s="27" t="s">
        <v>15</v>
      </c>
      <c r="C275" s="19"/>
      <c r="D275" s="3" t="s">
        <v>120</v>
      </c>
      <c r="E275" s="7">
        <f>E276</f>
        <v>39850</v>
      </c>
      <c r="F275" s="41">
        <f>F276</f>
        <v>38907.66</v>
      </c>
    </row>
    <row r="276" spans="1:6" ht="13.5">
      <c r="A276" s="16"/>
      <c r="B276" s="27"/>
      <c r="C276" s="19">
        <v>4300</v>
      </c>
      <c r="D276" s="1" t="s">
        <v>30</v>
      </c>
      <c r="E276" s="5">
        <v>39850</v>
      </c>
      <c r="F276" s="42">
        <v>38907.66</v>
      </c>
    </row>
    <row r="277" spans="1:6" ht="13.5">
      <c r="A277" s="16"/>
      <c r="B277" s="27" t="s">
        <v>162</v>
      </c>
      <c r="C277" s="19"/>
      <c r="D277" s="3" t="s">
        <v>163</v>
      </c>
      <c r="E277" s="29">
        <f>SUM(E278:E285)</f>
        <v>211800</v>
      </c>
      <c r="F277" s="43">
        <f>SUM(F278:F285)</f>
        <v>207004.10000000003</v>
      </c>
    </row>
    <row r="278" spans="1:6" ht="25.5">
      <c r="A278" s="16"/>
      <c r="B278" s="27"/>
      <c r="C278" s="19">
        <v>4010</v>
      </c>
      <c r="D278" s="1" t="s">
        <v>68</v>
      </c>
      <c r="E278" s="5">
        <v>70300</v>
      </c>
      <c r="F278" s="42">
        <v>69771.22</v>
      </c>
    </row>
    <row r="279" spans="1:6" ht="25.5">
      <c r="A279" s="16"/>
      <c r="B279" s="27"/>
      <c r="C279" s="19">
        <v>4040</v>
      </c>
      <c r="D279" s="1" t="s">
        <v>75</v>
      </c>
      <c r="E279" s="5">
        <v>6000</v>
      </c>
      <c r="F279" s="42">
        <v>5093.19</v>
      </c>
    </row>
    <row r="280" spans="1:6" ht="25.5">
      <c r="A280" s="16"/>
      <c r="B280" s="27"/>
      <c r="C280" s="19">
        <v>4110</v>
      </c>
      <c r="D280" s="1" t="s">
        <v>32</v>
      </c>
      <c r="E280" s="5">
        <v>11600</v>
      </c>
      <c r="F280" s="42">
        <v>11060.85</v>
      </c>
    </row>
    <row r="281" spans="1:6" ht="13.5">
      <c r="A281" s="16"/>
      <c r="B281" s="27"/>
      <c r="C281" s="19">
        <v>4120</v>
      </c>
      <c r="D281" s="1" t="s">
        <v>33</v>
      </c>
      <c r="E281" s="5">
        <v>1900</v>
      </c>
      <c r="F281" s="42">
        <v>1629.02</v>
      </c>
    </row>
    <row r="282" spans="1:6" ht="25.5">
      <c r="A282" s="16"/>
      <c r="B282" s="27"/>
      <c r="C282" s="19">
        <v>4210</v>
      </c>
      <c r="D282" s="1" t="s">
        <v>37</v>
      </c>
      <c r="E282" s="5">
        <v>2000</v>
      </c>
      <c r="F282" s="42">
        <v>1977.32</v>
      </c>
    </row>
    <row r="283" spans="1:6" ht="13.5">
      <c r="A283" s="16"/>
      <c r="B283" s="27"/>
      <c r="C283" s="19">
        <v>4220</v>
      </c>
      <c r="D283" s="1" t="s">
        <v>114</v>
      </c>
      <c r="E283" s="5">
        <v>115000</v>
      </c>
      <c r="F283" s="42">
        <v>112472.5</v>
      </c>
    </row>
    <row r="284" spans="1:6" ht="13.5">
      <c r="A284" s="16"/>
      <c r="B284" s="27"/>
      <c r="C284" s="19">
        <v>4260</v>
      </c>
      <c r="D284" s="1" t="s">
        <v>161</v>
      </c>
      <c r="E284" s="5">
        <v>2000</v>
      </c>
      <c r="F284" s="42">
        <v>2000</v>
      </c>
    </row>
    <row r="285" spans="1:6" ht="25.5">
      <c r="A285" s="16"/>
      <c r="B285" s="27"/>
      <c r="C285" s="19">
        <v>4440</v>
      </c>
      <c r="D285" s="1" t="s">
        <v>80</v>
      </c>
      <c r="E285" s="5">
        <v>3000</v>
      </c>
      <c r="F285" s="42">
        <v>3000</v>
      </c>
    </row>
    <row r="286" spans="1:6" s="30" customFormat="1" ht="13.5">
      <c r="A286" s="14"/>
      <c r="B286" s="27" t="s">
        <v>16</v>
      </c>
      <c r="C286" s="14"/>
      <c r="D286" s="3" t="s">
        <v>36</v>
      </c>
      <c r="E286" s="29">
        <f>SUM(E287:E291)</f>
        <v>44700</v>
      </c>
      <c r="F286" s="43">
        <f>SUM(F287:F291)</f>
        <v>42559.990000000005</v>
      </c>
    </row>
    <row r="287" spans="1:6" ht="25.5">
      <c r="A287" s="16"/>
      <c r="B287" s="27"/>
      <c r="C287" s="19">
        <v>4210</v>
      </c>
      <c r="D287" s="1" t="s">
        <v>37</v>
      </c>
      <c r="E287" s="5">
        <v>3000</v>
      </c>
      <c r="F287" s="5">
        <v>2890.57</v>
      </c>
    </row>
    <row r="288" spans="1:6" ht="13.5">
      <c r="A288" s="16"/>
      <c r="B288" s="27"/>
      <c r="C288" s="19">
        <v>4300</v>
      </c>
      <c r="D288" s="1" t="s">
        <v>30</v>
      </c>
      <c r="E288" s="5">
        <v>4000</v>
      </c>
      <c r="F288" s="5">
        <v>2610</v>
      </c>
    </row>
    <row r="289" spans="1:6" ht="25.5">
      <c r="A289" s="16"/>
      <c r="B289" s="27"/>
      <c r="C289" s="19">
        <v>4440</v>
      </c>
      <c r="D289" s="1" t="s">
        <v>80</v>
      </c>
      <c r="E289" s="5">
        <v>35700</v>
      </c>
      <c r="F289" s="5">
        <v>35700</v>
      </c>
    </row>
    <row r="290" spans="1:6" ht="51">
      <c r="A290" s="16"/>
      <c r="B290" s="27"/>
      <c r="C290" s="19">
        <v>4740</v>
      </c>
      <c r="D290" s="1" t="s">
        <v>72</v>
      </c>
      <c r="E290" s="5">
        <v>1000</v>
      </c>
      <c r="F290" s="5">
        <v>953.16</v>
      </c>
    </row>
    <row r="291" spans="1:6" ht="38.25">
      <c r="A291" s="16"/>
      <c r="B291" s="27"/>
      <c r="C291" s="19">
        <v>4750</v>
      </c>
      <c r="D291" s="1" t="s">
        <v>174</v>
      </c>
      <c r="E291" s="5">
        <v>1000</v>
      </c>
      <c r="F291" s="5">
        <v>406.26</v>
      </c>
    </row>
    <row r="292" spans="1:6" s="8" customFormat="1" ht="13.5">
      <c r="A292" s="65">
        <v>851</v>
      </c>
      <c r="B292" s="61"/>
      <c r="C292" s="65"/>
      <c r="D292" s="63" t="s">
        <v>121</v>
      </c>
      <c r="E292" s="64">
        <f>E293+E296</f>
        <v>91200</v>
      </c>
      <c r="F292" s="64">
        <f>F293+F296</f>
        <v>73191.72</v>
      </c>
    </row>
    <row r="293" spans="1:6" s="30" customFormat="1" ht="13.5">
      <c r="A293" s="14"/>
      <c r="B293" s="27" t="s">
        <v>122</v>
      </c>
      <c r="C293" s="14"/>
      <c r="D293" s="3" t="s">
        <v>123</v>
      </c>
      <c r="E293" s="29">
        <f>E295+E294</f>
        <v>2000</v>
      </c>
      <c r="F293" s="43">
        <f>F295+F294</f>
        <v>2000</v>
      </c>
    </row>
    <row r="294" spans="1:6" s="30" customFormat="1" ht="13.5">
      <c r="A294" s="14"/>
      <c r="B294" s="27"/>
      <c r="C294" s="19">
        <v>4170</v>
      </c>
      <c r="D294" s="1" t="s">
        <v>34</v>
      </c>
      <c r="E294" s="5">
        <v>800</v>
      </c>
      <c r="F294" s="42">
        <v>800</v>
      </c>
    </row>
    <row r="295" spans="1:6" ht="13.5">
      <c r="A295" s="16"/>
      <c r="B295" s="27"/>
      <c r="C295" s="19">
        <v>4300</v>
      </c>
      <c r="D295" s="1" t="s">
        <v>30</v>
      </c>
      <c r="E295" s="5">
        <v>1200</v>
      </c>
      <c r="F295" s="42">
        <v>1200</v>
      </c>
    </row>
    <row r="296" spans="1:6" s="30" customFormat="1" ht="27">
      <c r="A296" s="14"/>
      <c r="B296" s="27" t="s">
        <v>17</v>
      </c>
      <c r="C296" s="14"/>
      <c r="D296" s="3" t="s">
        <v>124</v>
      </c>
      <c r="E296" s="29">
        <f>SUM(E297:E300)</f>
        <v>89200</v>
      </c>
      <c r="F296" s="43">
        <f>SUM(F297:F300)</f>
        <v>71191.72</v>
      </c>
    </row>
    <row r="297" spans="1:6" s="30" customFormat="1" ht="25.5">
      <c r="A297" s="19"/>
      <c r="B297" s="57"/>
      <c r="C297" s="19">
        <v>3030</v>
      </c>
      <c r="D297" s="1" t="s">
        <v>70</v>
      </c>
      <c r="E297" s="5">
        <v>4000</v>
      </c>
      <c r="F297" s="42">
        <v>30</v>
      </c>
    </row>
    <row r="298" spans="1:6" ht="13.5">
      <c r="A298" s="16"/>
      <c r="B298" s="27"/>
      <c r="C298" s="19">
        <v>4170</v>
      </c>
      <c r="D298" s="1" t="s">
        <v>34</v>
      </c>
      <c r="E298" s="5">
        <v>18000</v>
      </c>
      <c r="F298" s="42">
        <v>13400</v>
      </c>
    </row>
    <row r="299" spans="1:6" ht="25.5">
      <c r="A299" s="16"/>
      <c r="B299" s="27"/>
      <c r="C299" s="19">
        <v>4210</v>
      </c>
      <c r="D299" s="1" t="s">
        <v>37</v>
      </c>
      <c r="E299" s="5">
        <v>29800</v>
      </c>
      <c r="F299" s="42">
        <v>29601.12</v>
      </c>
    </row>
    <row r="300" spans="1:6" ht="13.5">
      <c r="A300" s="16"/>
      <c r="B300" s="27"/>
      <c r="C300" s="19">
        <v>4300</v>
      </c>
      <c r="D300" s="1" t="s">
        <v>30</v>
      </c>
      <c r="E300" s="5">
        <v>37400</v>
      </c>
      <c r="F300" s="42">
        <v>28160.6</v>
      </c>
    </row>
    <row r="301" spans="1:6" s="8" customFormat="1" ht="13.5">
      <c r="A301" s="65">
        <v>852</v>
      </c>
      <c r="B301" s="61"/>
      <c r="C301" s="65"/>
      <c r="D301" s="63" t="s">
        <v>125</v>
      </c>
      <c r="E301" s="64">
        <f>E302+E304+E318+E320+E322+E324+E340+E349+E351</f>
        <v>4769685</v>
      </c>
      <c r="F301" s="64">
        <f>F302+F304+F318+F320+F324+F322+F340+F351+F349+F302</f>
        <v>4523049.000000001</v>
      </c>
    </row>
    <row r="302" spans="1:6" s="8" customFormat="1" ht="38.25">
      <c r="A302" s="16"/>
      <c r="B302" s="27" t="s">
        <v>208</v>
      </c>
      <c r="C302" s="36"/>
      <c r="D302" s="2" t="s">
        <v>209</v>
      </c>
      <c r="E302" s="7">
        <f>E303</f>
        <v>3000</v>
      </c>
      <c r="F302" s="41">
        <f>F303</f>
        <v>0</v>
      </c>
    </row>
    <row r="303" spans="1:6" s="8" customFormat="1" ht="12.75">
      <c r="A303" s="19"/>
      <c r="B303" s="59"/>
      <c r="C303" s="21">
        <v>4300</v>
      </c>
      <c r="D303" s="1" t="s">
        <v>30</v>
      </c>
      <c r="E303" s="5">
        <v>3000</v>
      </c>
      <c r="F303" s="42">
        <v>0</v>
      </c>
    </row>
    <row r="304" spans="1:6" s="30" customFormat="1" ht="81">
      <c r="A304" s="14"/>
      <c r="B304" s="27" t="s">
        <v>126</v>
      </c>
      <c r="C304" s="33"/>
      <c r="D304" s="3" t="s">
        <v>166</v>
      </c>
      <c r="E304" s="29">
        <f>SUM(E305:E317)</f>
        <v>2959700</v>
      </c>
      <c r="F304" s="43">
        <f>SUM(F305:F317)</f>
        <v>2825188.3200000003</v>
      </c>
    </row>
    <row r="305" spans="1:6" s="30" customFormat="1" ht="25.5">
      <c r="A305" s="14"/>
      <c r="B305" s="27"/>
      <c r="C305" s="21">
        <v>3020</v>
      </c>
      <c r="D305" s="1" t="s">
        <v>180</v>
      </c>
      <c r="E305" s="5">
        <v>150</v>
      </c>
      <c r="F305" s="42">
        <v>130.22</v>
      </c>
    </row>
    <row r="306" spans="1:6" ht="13.5">
      <c r="A306" s="16"/>
      <c r="B306" s="27"/>
      <c r="C306" s="21">
        <v>3110</v>
      </c>
      <c r="D306" s="1" t="s">
        <v>127</v>
      </c>
      <c r="E306" s="5">
        <v>2857683</v>
      </c>
      <c r="F306" s="42">
        <v>2730034.91</v>
      </c>
    </row>
    <row r="307" spans="1:6" ht="25.5">
      <c r="A307" s="16"/>
      <c r="B307" s="27"/>
      <c r="C307" s="21">
        <v>4010</v>
      </c>
      <c r="D307" s="1" t="s">
        <v>68</v>
      </c>
      <c r="E307" s="5">
        <v>38100</v>
      </c>
      <c r="F307" s="42">
        <v>38064.71</v>
      </c>
    </row>
    <row r="308" spans="1:6" ht="25.5">
      <c r="A308" s="16"/>
      <c r="B308" s="27"/>
      <c r="C308" s="21">
        <v>4040</v>
      </c>
      <c r="D308" s="1" t="s">
        <v>75</v>
      </c>
      <c r="E308" s="5">
        <v>867</v>
      </c>
      <c r="F308" s="42">
        <v>867</v>
      </c>
    </row>
    <row r="309" spans="1:6" ht="25.5">
      <c r="A309" s="16"/>
      <c r="B309" s="27"/>
      <c r="C309" s="19">
        <v>4110</v>
      </c>
      <c r="D309" s="1" t="s">
        <v>32</v>
      </c>
      <c r="E309" s="5">
        <v>27100</v>
      </c>
      <c r="F309" s="42">
        <v>23327.94</v>
      </c>
    </row>
    <row r="310" spans="1:6" ht="13.5">
      <c r="A310" s="16"/>
      <c r="B310" s="27"/>
      <c r="C310" s="19">
        <v>4120</v>
      </c>
      <c r="D310" s="1" t="s">
        <v>33</v>
      </c>
      <c r="E310" s="5">
        <v>900</v>
      </c>
      <c r="F310" s="42">
        <v>891.87</v>
      </c>
    </row>
    <row r="311" spans="1:6" ht="25.5">
      <c r="A311" s="16"/>
      <c r="B311" s="27"/>
      <c r="C311" s="19">
        <v>4210</v>
      </c>
      <c r="D311" s="1" t="s">
        <v>37</v>
      </c>
      <c r="E311" s="5">
        <v>4300</v>
      </c>
      <c r="F311" s="42">
        <v>3843.75</v>
      </c>
    </row>
    <row r="312" spans="1:6" ht="13.5">
      <c r="A312" s="16"/>
      <c r="B312" s="27"/>
      <c r="C312" s="19">
        <v>4300</v>
      </c>
      <c r="D312" s="1" t="s">
        <v>30</v>
      </c>
      <c r="E312" s="5">
        <v>21000</v>
      </c>
      <c r="F312" s="42">
        <v>19415.38</v>
      </c>
    </row>
    <row r="313" spans="1:6" ht="13.5">
      <c r="A313" s="16"/>
      <c r="B313" s="27"/>
      <c r="C313" s="19">
        <v>4410</v>
      </c>
      <c r="D313" s="1" t="s">
        <v>43</v>
      </c>
      <c r="E313" s="5">
        <v>1500</v>
      </c>
      <c r="F313" s="42">
        <v>1213.1</v>
      </c>
    </row>
    <row r="314" spans="1:6" ht="25.5">
      <c r="A314" s="16"/>
      <c r="B314" s="27"/>
      <c r="C314" s="19">
        <v>4440</v>
      </c>
      <c r="D314" s="1" t="s">
        <v>80</v>
      </c>
      <c r="E314" s="5">
        <v>1100</v>
      </c>
      <c r="F314" s="42">
        <v>1047.84</v>
      </c>
    </row>
    <row r="315" spans="1:6" ht="38.25">
      <c r="A315" s="16"/>
      <c r="B315" s="27"/>
      <c r="C315" s="19">
        <v>4700</v>
      </c>
      <c r="D315" s="1" t="s">
        <v>128</v>
      </c>
      <c r="E315" s="5">
        <v>3000</v>
      </c>
      <c r="F315" s="42">
        <v>2510</v>
      </c>
    </row>
    <row r="316" spans="1:6" ht="51">
      <c r="A316" s="16"/>
      <c r="B316" s="27"/>
      <c r="C316" s="19">
        <v>4740</v>
      </c>
      <c r="D316" s="1" t="s">
        <v>129</v>
      </c>
      <c r="E316" s="5">
        <v>500</v>
      </c>
      <c r="F316" s="42">
        <v>341.6</v>
      </c>
    </row>
    <row r="317" spans="1:6" ht="38.25">
      <c r="A317" s="16"/>
      <c r="B317" s="27"/>
      <c r="C317" s="19">
        <v>4750</v>
      </c>
      <c r="D317" s="1" t="s">
        <v>96</v>
      </c>
      <c r="E317" s="5">
        <v>3500</v>
      </c>
      <c r="F317" s="42">
        <v>3500</v>
      </c>
    </row>
    <row r="318" spans="1:6" s="30" customFormat="1" ht="124.5" customHeight="1">
      <c r="A318" s="14"/>
      <c r="B318" s="27" t="s">
        <v>130</v>
      </c>
      <c r="C318" s="14"/>
      <c r="D318" s="3" t="s">
        <v>170</v>
      </c>
      <c r="E318" s="29">
        <f>E319</f>
        <v>8145</v>
      </c>
      <c r="F318" s="43">
        <f>F319</f>
        <v>7722.22</v>
      </c>
    </row>
    <row r="319" spans="1:6" ht="25.5">
      <c r="A319" s="16"/>
      <c r="B319" s="27"/>
      <c r="C319" s="19">
        <v>4130</v>
      </c>
      <c r="D319" s="1" t="s">
        <v>132</v>
      </c>
      <c r="E319" s="5">
        <v>8145</v>
      </c>
      <c r="F319" s="42">
        <v>7722.22</v>
      </c>
    </row>
    <row r="320" spans="1:6" s="30" customFormat="1" ht="54">
      <c r="A320" s="14"/>
      <c r="B320" s="27" t="s">
        <v>131</v>
      </c>
      <c r="C320" s="14"/>
      <c r="D320" s="3" t="s">
        <v>169</v>
      </c>
      <c r="E320" s="29">
        <f>E321</f>
        <v>219207</v>
      </c>
      <c r="F320" s="43">
        <f>F321</f>
        <v>186749.5</v>
      </c>
    </row>
    <row r="321" spans="1:6" ht="13.5">
      <c r="A321" s="16"/>
      <c r="B321" s="27"/>
      <c r="C321" s="19">
        <v>3110</v>
      </c>
      <c r="D321" s="1" t="s">
        <v>127</v>
      </c>
      <c r="E321" s="5">
        <v>219207</v>
      </c>
      <c r="F321" s="42">
        <v>186749.5</v>
      </c>
    </row>
    <row r="322" spans="1:6" ht="13.5">
      <c r="A322" s="16"/>
      <c r="B322" s="27" t="s">
        <v>210</v>
      </c>
      <c r="C322" s="16"/>
      <c r="D322" s="2" t="s">
        <v>211</v>
      </c>
      <c r="E322" s="7">
        <f>E323</f>
        <v>55543</v>
      </c>
      <c r="F322" s="41">
        <f>F323</f>
        <v>53726.85</v>
      </c>
    </row>
    <row r="323" spans="1:6" ht="13.5">
      <c r="A323" s="16"/>
      <c r="B323" s="27"/>
      <c r="C323" s="19">
        <v>3110</v>
      </c>
      <c r="D323" s="1" t="s">
        <v>127</v>
      </c>
      <c r="E323" s="5">
        <v>55543</v>
      </c>
      <c r="F323" s="42">
        <v>53726.85</v>
      </c>
    </row>
    <row r="324" spans="1:6" s="30" customFormat="1" ht="13.5">
      <c r="A324" s="14"/>
      <c r="B324" s="27" t="s">
        <v>133</v>
      </c>
      <c r="C324" s="14"/>
      <c r="D324" s="3" t="s">
        <v>134</v>
      </c>
      <c r="E324" s="29">
        <f>SUM(E325:E339)</f>
        <v>302785</v>
      </c>
      <c r="F324" s="43">
        <f>SUM(F325:F339)</f>
        <v>276314.75</v>
      </c>
    </row>
    <row r="325" spans="1:6" ht="13.5">
      <c r="A325" s="16"/>
      <c r="B325" s="27"/>
      <c r="C325" s="19">
        <v>3020</v>
      </c>
      <c r="D325" s="1" t="s">
        <v>116</v>
      </c>
      <c r="E325" s="5">
        <v>1540</v>
      </c>
      <c r="F325" s="42">
        <v>1471.08</v>
      </c>
    </row>
    <row r="326" spans="1:6" ht="25.5">
      <c r="A326" s="16"/>
      <c r="B326" s="27"/>
      <c r="C326" s="19">
        <v>4010</v>
      </c>
      <c r="D326" s="1" t="s">
        <v>105</v>
      </c>
      <c r="E326" s="5">
        <v>206235</v>
      </c>
      <c r="F326" s="42">
        <v>198181.44</v>
      </c>
    </row>
    <row r="327" spans="1:6" ht="25.5">
      <c r="A327" s="16"/>
      <c r="B327" s="27"/>
      <c r="C327" s="19">
        <v>4040</v>
      </c>
      <c r="D327" s="1" t="s">
        <v>75</v>
      </c>
      <c r="E327" s="5">
        <v>13589</v>
      </c>
      <c r="F327" s="42">
        <v>13588.18</v>
      </c>
    </row>
    <row r="328" spans="1:6" ht="25.5">
      <c r="A328" s="16"/>
      <c r="B328" s="27"/>
      <c r="C328" s="19">
        <v>4110</v>
      </c>
      <c r="D328" s="1" t="s">
        <v>32</v>
      </c>
      <c r="E328" s="5">
        <v>33250</v>
      </c>
      <c r="F328" s="42">
        <v>32002.56</v>
      </c>
    </row>
    <row r="329" spans="1:6" ht="13.5">
      <c r="A329" s="16"/>
      <c r="B329" s="27"/>
      <c r="C329" s="19">
        <v>4120</v>
      </c>
      <c r="D329" s="1" t="s">
        <v>33</v>
      </c>
      <c r="E329" s="5">
        <v>4450</v>
      </c>
      <c r="F329" s="42">
        <v>4177.46</v>
      </c>
    </row>
    <row r="330" spans="1:6" ht="25.5">
      <c r="A330" s="16"/>
      <c r="B330" s="27"/>
      <c r="C330" s="19">
        <v>4210</v>
      </c>
      <c r="D330" s="1" t="s">
        <v>37</v>
      </c>
      <c r="E330" s="5">
        <v>2600</v>
      </c>
      <c r="F330" s="42">
        <v>2065.98</v>
      </c>
    </row>
    <row r="331" spans="1:6" ht="13.5">
      <c r="A331" s="16"/>
      <c r="B331" s="27"/>
      <c r="C331" s="19">
        <v>4270</v>
      </c>
      <c r="D331" s="1" t="s">
        <v>50</v>
      </c>
      <c r="E331" s="5">
        <v>11000</v>
      </c>
      <c r="F331" s="42">
        <v>0</v>
      </c>
    </row>
    <row r="332" spans="1:6" ht="13.5">
      <c r="A332" s="16"/>
      <c r="B332" s="27"/>
      <c r="C332" s="19">
        <v>4300</v>
      </c>
      <c r="D332" s="1" t="s">
        <v>30</v>
      </c>
      <c r="E332" s="5">
        <v>11000</v>
      </c>
      <c r="F332" s="42">
        <v>9230.02</v>
      </c>
    </row>
    <row r="333" spans="1:6" ht="25.5">
      <c r="A333" s="16"/>
      <c r="B333" s="27"/>
      <c r="C333" s="19">
        <v>4350</v>
      </c>
      <c r="D333" s="1" t="s">
        <v>76</v>
      </c>
      <c r="E333" s="5">
        <v>800</v>
      </c>
      <c r="F333" s="42">
        <v>662.29</v>
      </c>
    </row>
    <row r="334" spans="1:6" ht="51">
      <c r="A334" s="16"/>
      <c r="B334" s="27"/>
      <c r="C334" s="19">
        <v>4360</v>
      </c>
      <c r="D334" s="1" t="s">
        <v>240</v>
      </c>
      <c r="E334" s="5">
        <v>1000</v>
      </c>
      <c r="F334" s="42">
        <v>890.89</v>
      </c>
    </row>
    <row r="335" spans="1:6" ht="51">
      <c r="A335" s="16"/>
      <c r="B335" s="27"/>
      <c r="C335" s="19">
        <v>4370</v>
      </c>
      <c r="D335" s="1" t="s">
        <v>239</v>
      </c>
      <c r="E335" s="5">
        <v>800</v>
      </c>
      <c r="F335" s="42">
        <v>704.09</v>
      </c>
    </row>
    <row r="336" spans="1:6" ht="13.5">
      <c r="A336" s="16"/>
      <c r="B336" s="27"/>
      <c r="C336" s="19">
        <v>4410</v>
      </c>
      <c r="D336" s="1" t="s">
        <v>43</v>
      </c>
      <c r="E336" s="5">
        <v>7400</v>
      </c>
      <c r="F336" s="42">
        <v>5727.32</v>
      </c>
    </row>
    <row r="337" spans="1:6" ht="25.5">
      <c r="A337" s="16"/>
      <c r="B337" s="27"/>
      <c r="C337" s="19">
        <v>4440</v>
      </c>
      <c r="D337" s="1" t="s">
        <v>135</v>
      </c>
      <c r="E337" s="5">
        <v>5000</v>
      </c>
      <c r="F337" s="42">
        <v>4715.28</v>
      </c>
    </row>
    <row r="338" spans="1:6" ht="38.25">
      <c r="A338" s="16"/>
      <c r="B338" s="27"/>
      <c r="C338" s="19">
        <v>4700</v>
      </c>
      <c r="D338" s="1" t="s">
        <v>128</v>
      </c>
      <c r="E338" s="5">
        <v>3000</v>
      </c>
      <c r="F338" s="42">
        <v>1890</v>
      </c>
    </row>
    <row r="339" spans="1:6" ht="38.25">
      <c r="A339" s="16"/>
      <c r="B339" s="27"/>
      <c r="C339" s="19">
        <v>4750</v>
      </c>
      <c r="D339" s="1" t="s">
        <v>96</v>
      </c>
      <c r="E339" s="5">
        <v>1121</v>
      </c>
      <c r="F339" s="42">
        <v>1008.16</v>
      </c>
    </row>
    <row r="340" spans="1:6" s="30" customFormat="1" ht="40.5">
      <c r="A340" s="14"/>
      <c r="B340" s="27" t="s">
        <v>136</v>
      </c>
      <c r="C340" s="14"/>
      <c r="D340" s="3" t="s">
        <v>137</v>
      </c>
      <c r="E340" s="29">
        <f>SUM(E341:E348)</f>
        <v>204620</v>
      </c>
      <c r="F340" s="43">
        <f>SUM(F341:F348)</f>
        <v>194368.77000000002</v>
      </c>
    </row>
    <row r="341" spans="1:6" ht="13.5">
      <c r="A341" s="16"/>
      <c r="B341" s="27"/>
      <c r="C341" s="19">
        <v>3020</v>
      </c>
      <c r="D341" s="1" t="s">
        <v>116</v>
      </c>
      <c r="E341" s="5">
        <v>2720</v>
      </c>
      <c r="F341" s="42">
        <v>2503.53</v>
      </c>
    </row>
    <row r="342" spans="1:6" ht="25.5">
      <c r="A342" s="16"/>
      <c r="B342" s="27"/>
      <c r="C342" s="19">
        <v>4010</v>
      </c>
      <c r="D342" s="1" t="s">
        <v>105</v>
      </c>
      <c r="E342" s="5">
        <v>154800</v>
      </c>
      <c r="F342" s="42">
        <v>147730.98</v>
      </c>
    </row>
    <row r="343" spans="1:6" ht="25.5">
      <c r="A343" s="16"/>
      <c r="B343" s="27"/>
      <c r="C343" s="19">
        <v>4040</v>
      </c>
      <c r="D343" s="1" t="s">
        <v>84</v>
      </c>
      <c r="E343" s="5">
        <v>10500</v>
      </c>
      <c r="F343" s="42">
        <v>10108.49</v>
      </c>
    </row>
    <row r="344" spans="1:6" ht="25.5">
      <c r="A344" s="16"/>
      <c r="B344" s="27"/>
      <c r="C344" s="19">
        <v>4110</v>
      </c>
      <c r="D344" s="1" t="s">
        <v>106</v>
      </c>
      <c r="E344" s="5">
        <v>23500</v>
      </c>
      <c r="F344" s="42">
        <v>21489.83</v>
      </c>
    </row>
    <row r="345" spans="1:6" ht="13.5">
      <c r="A345" s="16"/>
      <c r="B345" s="27"/>
      <c r="C345" s="19">
        <v>4120</v>
      </c>
      <c r="D345" s="1" t="s">
        <v>33</v>
      </c>
      <c r="E345" s="5">
        <v>2100</v>
      </c>
      <c r="F345" s="42">
        <v>1944.22</v>
      </c>
    </row>
    <row r="346" spans="1:6" ht="25.5">
      <c r="A346" s="16"/>
      <c r="B346" s="27"/>
      <c r="C346" s="19">
        <v>4210</v>
      </c>
      <c r="D346" s="1" t="s">
        <v>37</v>
      </c>
      <c r="E346" s="5">
        <v>2800</v>
      </c>
      <c r="F346" s="42">
        <v>2800</v>
      </c>
    </row>
    <row r="347" spans="1:6" ht="13.5">
      <c r="A347" s="16"/>
      <c r="B347" s="27"/>
      <c r="C347" s="19">
        <v>4410</v>
      </c>
      <c r="D347" s="1" t="s">
        <v>43</v>
      </c>
      <c r="E347" s="5">
        <v>500</v>
      </c>
      <c r="F347" s="42">
        <v>282.2</v>
      </c>
    </row>
    <row r="348" spans="1:6" ht="25.5">
      <c r="A348" s="16"/>
      <c r="B348" s="27"/>
      <c r="C348" s="19">
        <v>4440</v>
      </c>
      <c r="D348" s="1" t="s">
        <v>80</v>
      </c>
      <c r="E348" s="5">
        <v>7700</v>
      </c>
      <c r="F348" s="42">
        <v>7509.52</v>
      </c>
    </row>
    <row r="349" spans="1:6" ht="27">
      <c r="A349" s="14"/>
      <c r="B349" s="27" t="s">
        <v>212</v>
      </c>
      <c r="C349" s="14"/>
      <c r="D349" s="3" t="s">
        <v>213</v>
      </c>
      <c r="E349" s="29">
        <f>E350</f>
        <v>10000</v>
      </c>
      <c r="F349" s="43">
        <f>F350</f>
        <v>10000</v>
      </c>
    </row>
    <row r="350" spans="1:6" ht="13.5">
      <c r="A350" s="16"/>
      <c r="B350" s="27"/>
      <c r="C350" s="19">
        <v>3110</v>
      </c>
      <c r="D350" s="1" t="s">
        <v>127</v>
      </c>
      <c r="E350" s="5">
        <v>10000</v>
      </c>
      <c r="F350" s="42">
        <v>10000</v>
      </c>
    </row>
    <row r="351" spans="1:6" s="30" customFormat="1" ht="13.5">
      <c r="A351" s="14"/>
      <c r="B351" s="27" t="s">
        <v>138</v>
      </c>
      <c r="C351" s="14"/>
      <c r="D351" s="3" t="s">
        <v>36</v>
      </c>
      <c r="E351" s="29">
        <f>E352+E355+E354+E353</f>
        <v>1006685</v>
      </c>
      <c r="F351" s="43">
        <f>F352+F355+F354+F353</f>
        <v>968978.59</v>
      </c>
    </row>
    <row r="352" spans="1:6" ht="13.5">
      <c r="A352" s="16"/>
      <c r="B352" s="27"/>
      <c r="C352" s="19">
        <v>3110</v>
      </c>
      <c r="D352" s="1" t="s">
        <v>127</v>
      </c>
      <c r="E352" s="5">
        <v>976385</v>
      </c>
      <c r="F352" s="42">
        <v>942459.62</v>
      </c>
    </row>
    <row r="353" spans="1:6" ht="25.5">
      <c r="A353" s="16"/>
      <c r="B353" s="27"/>
      <c r="C353" s="19">
        <v>4210</v>
      </c>
      <c r="D353" s="1" t="s">
        <v>37</v>
      </c>
      <c r="E353" s="5">
        <v>14500</v>
      </c>
      <c r="F353" s="42">
        <v>14500</v>
      </c>
    </row>
    <row r="354" spans="1:6" ht="13.5">
      <c r="A354" s="16"/>
      <c r="B354" s="27"/>
      <c r="C354" s="19">
        <v>4300</v>
      </c>
      <c r="D354" s="1" t="s">
        <v>30</v>
      </c>
      <c r="E354" s="5">
        <v>800</v>
      </c>
      <c r="F354" s="42">
        <v>740.01</v>
      </c>
    </row>
    <row r="355" spans="1:6" ht="51">
      <c r="A355" s="16"/>
      <c r="B355" s="27"/>
      <c r="C355" s="19">
        <v>4330</v>
      </c>
      <c r="D355" s="1" t="s">
        <v>181</v>
      </c>
      <c r="E355" s="5">
        <v>15000</v>
      </c>
      <c r="F355" s="42">
        <v>11278.96</v>
      </c>
    </row>
    <row r="356" spans="1:6" ht="31.5" customHeight="1">
      <c r="A356" s="65">
        <v>853</v>
      </c>
      <c r="B356" s="61"/>
      <c r="C356" s="73"/>
      <c r="D356" s="63" t="s">
        <v>183</v>
      </c>
      <c r="E356" s="64">
        <f>E357</f>
        <v>104785.00000000001</v>
      </c>
      <c r="F356" s="64">
        <f>F357</f>
        <v>104784.09000000001</v>
      </c>
    </row>
    <row r="357" spans="1:6" ht="18" customHeight="1">
      <c r="A357" s="16"/>
      <c r="B357" s="24" t="s">
        <v>182</v>
      </c>
      <c r="C357" s="19"/>
      <c r="D357" s="3" t="s">
        <v>36</v>
      </c>
      <c r="E357" s="29">
        <f>SUM(E358:E374)</f>
        <v>104785.00000000001</v>
      </c>
      <c r="F357" s="43">
        <f>SUM(F358:F374)</f>
        <v>104784.09000000001</v>
      </c>
    </row>
    <row r="358" spans="1:6" ht="18" customHeight="1">
      <c r="A358" s="16"/>
      <c r="B358" s="24"/>
      <c r="C358" s="19">
        <v>3027</v>
      </c>
      <c r="D358" s="1" t="s">
        <v>116</v>
      </c>
      <c r="E358" s="5">
        <v>258.85</v>
      </c>
      <c r="F358" s="42">
        <v>258.85</v>
      </c>
    </row>
    <row r="359" spans="1:6" ht="18" customHeight="1">
      <c r="A359" s="16"/>
      <c r="B359" s="24"/>
      <c r="C359" s="19">
        <v>3029</v>
      </c>
      <c r="D359" s="1" t="s">
        <v>116</v>
      </c>
      <c r="E359" s="5">
        <v>13.71</v>
      </c>
      <c r="F359" s="42">
        <v>13.71</v>
      </c>
    </row>
    <row r="360" spans="1:6" ht="18" customHeight="1">
      <c r="A360" s="16"/>
      <c r="B360" s="27"/>
      <c r="C360" s="19">
        <v>3119</v>
      </c>
      <c r="D360" s="1" t="s">
        <v>127</v>
      </c>
      <c r="E360" s="5">
        <v>11003</v>
      </c>
      <c r="F360" s="42">
        <v>11002.33</v>
      </c>
    </row>
    <row r="361" spans="1:6" ht="25.5" customHeight="1">
      <c r="A361" s="16"/>
      <c r="B361" s="27"/>
      <c r="C361" s="19">
        <v>4017</v>
      </c>
      <c r="D361" s="1" t="s">
        <v>184</v>
      </c>
      <c r="E361" s="5">
        <v>32473.34</v>
      </c>
      <c r="F361" s="42">
        <v>32473.34</v>
      </c>
    </row>
    <row r="362" spans="1:6" ht="25.5" customHeight="1">
      <c r="A362" s="16"/>
      <c r="B362" s="27"/>
      <c r="C362" s="19">
        <v>4019</v>
      </c>
      <c r="D362" s="1" t="s">
        <v>184</v>
      </c>
      <c r="E362" s="5">
        <v>1719.92</v>
      </c>
      <c r="F362" s="42">
        <v>1719.92</v>
      </c>
    </row>
    <row r="363" spans="1:6" ht="25.5" customHeight="1">
      <c r="A363" s="16"/>
      <c r="B363" s="27"/>
      <c r="C363" s="19">
        <v>4047</v>
      </c>
      <c r="D363" s="1" t="s">
        <v>84</v>
      </c>
      <c r="E363" s="5">
        <v>1075.62</v>
      </c>
      <c r="F363" s="42">
        <v>1075.62</v>
      </c>
    </row>
    <row r="364" spans="1:6" ht="25.5" customHeight="1">
      <c r="A364" s="16"/>
      <c r="B364" s="27"/>
      <c r="C364" s="19">
        <v>4049</v>
      </c>
      <c r="D364" s="1" t="s">
        <v>84</v>
      </c>
      <c r="E364" s="5">
        <v>56.97</v>
      </c>
      <c r="F364" s="42">
        <v>56.97</v>
      </c>
    </row>
    <row r="365" spans="1:6" ht="27" customHeight="1">
      <c r="A365" s="16"/>
      <c r="B365" s="27"/>
      <c r="C365" s="19">
        <v>4117</v>
      </c>
      <c r="D365" s="1" t="s">
        <v>32</v>
      </c>
      <c r="E365" s="5">
        <v>5555.56</v>
      </c>
      <c r="F365" s="42">
        <v>5555.56</v>
      </c>
    </row>
    <row r="366" spans="1:6" ht="27" customHeight="1">
      <c r="A366" s="16"/>
      <c r="B366" s="27"/>
      <c r="C366" s="19">
        <v>4119</v>
      </c>
      <c r="D366" s="1" t="s">
        <v>32</v>
      </c>
      <c r="E366" s="5">
        <v>294.26</v>
      </c>
      <c r="F366" s="42">
        <v>294.26</v>
      </c>
    </row>
    <row r="367" spans="1:6" ht="18" customHeight="1">
      <c r="A367" s="16"/>
      <c r="B367" s="27"/>
      <c r="C367" s="19">
        <v>4127</v>
      </c>
      <c r="D367" s="1" t="s">
        <v>33</v>
      </c>
      <c r="E367" s="5">
        <v>760.02</v>
      </c>
      <c r="F367" s="42">
        <v>760.02</v>
      </c>
    </row>
    <row r="368" spans="1:6" ht="18" customHeight="1">
      <c r="A368" s="16"/>
      <c r="B368" s="27"/>
      <c r="C368" s="19">
        <v>4129</v>
      </c>
      <c r="D368" s="1" t="s">
        <v>33</v>
      </c>
      <c r="E368" s="5">
        <v>40.28</v>
      </c>
      <c r="F368" s="42">
        <v>40.28</v>
      </c>
    </row>
    <row r="369" spans="1:6" ht="28.5" customHeight="1">
      <c r="A369" s="16"/>
      <c r="B369" s="27"/>
      <c r="C369" s="19">
        <v>4217</v>
      </c>
      <c r="D369" s="1" t="s">
        <v>37</v>
      </c>
      <c r="E369" s="5">
        <v>9044.81</v>
      </c>
      <c r="F369" s="42">
        <v>9044.81</v>
      </c>
    </row>
    <row r="370" spans="1:6" ht="27.75" customHeight="1">
      <c r="A370" s="16"/>
      <c r="B370" s="27"/>
      <c r="C370" s="19">
        <v>4219</v>
      </c>
      <c r="D370" s="1" t="s">
        <v>37</v>
      </c>
      <c r="E370" s="5">
        <v>479.05</v>
      </c>
      <c r="F370" s="42">
        <v>479.05</v>
      </c>
    </row>
    <row r="371" spans="1:6" ht="27.75" customHeight="1">
      <c r="A371" s="16"/>
      <c r="B371" s="27"/>
      <c r="C371" s="19">
        <v>4307</v>
      </c>
      <c r="D371" s="1" t="s">
        <v>30</v>
      </c>
      <c r="E371" s="5">
        <v>38903.39</v>
      </c>
      <c r="F371" s="42">
        <v>38903.15</v>
      </c>
    </row>
    <row r="372" spans="1:6" ht="27.75" customHeight="1">
      <c r="A372" s="16"/>
      <c r="B372" s="27"/>
      <c r="C372" s="19">
        <v>4309</v>
      </c>
      <c r="D372" s="1" t="s">
        <v>30</v>
      </c>
      <c r="E372" s="5">
        <v>2058.38</v>
      </c>
      <c r="F372" s="42">
        <v>2058.38</v>
      </c>
    </row>
    <row r="373" spans="1:6" ht="27.75" customHeight="1">
      <c r="A373" s="16"/>
      <c r="B373" s="27"/>
      <c r="C373" s="19">
        <v>4447</v>
      </c>
      <c r="D373" s="1" t="s">
        <v>214</v>
      </c>
      <c r="E373" s="5">
        <v>995.13</v>
      </c>
      <c r="F373" s="42">
        <v>995.13</v>
      </c>
    </row>
    <row r="374" spans="1:6" ht="27.75" customHeight="1">
      <c r="A374" s="16"/>
      <c r="B374" s="27"/>
      <c r="C374" s="19">
        <v>4449</v>
      </c>
      <c r="D374" s="1" t="s">
        <v>214</v>
      </c>
      <c r="E374" s="5">
        <v>52.71</v>
      </c>
      <c r="F374" s="42">
        <v>52.71</v>
      </c>
    </row>
    <row r="375" spans="1:6" ht="25.5">
      <c r="A375" s="65">
        <v>854</v>
      </c>
      <c r="B375" s="61"/>
      <c r="C375" s="65"/>
      <c r="D375" s="63" t="s">
        <v>139</v>
      </c>
      <c r="E375" s="64">
        <f>E376+E384+E387</f>
        <v>183966</v>
      </c>
      <c r="F375" s="64">
        <f>F376+F384+F387</f>
        <v>180642.87</v>
      </c>
    </row>
    <row r="376" spans="1:6" s="30" customFormat="1" ht="13.5">
      <c r="A376" s="14"/>
      <c r="B376" s="27" t="s">
        <v>18</v>
      </c>
      <c r="C376" s="14"/>
      <c r="D376" s="3" t="s">
        <v>140</v>
      </c>
      <c r="E376" s="29">
        <f>SUM(E377:E383)</f>
        <v>64680</v>
      </c>
      <c r="F376" s="43">
        <f>SUM(F377:F383)</f>
        <v>61757.37</v>
      </c>
    </row>
    <row r="377" spans="1:6" ht="13.5">
      <c r="A377" s="16"/>
      <c r="B377" s="27"/>
      <c r="C377" s="19">
        <v>3020</v>
      </c>
      <c r="D377" s="1" t="s">
        <v>116</v>
      </c>
      <c r="E377" s="5">
        <v>5100</v>
      </c>
      <c r="F377" s="42">
        <v>5010.4</v>
      </c>
    </row>
    <row r="378" spans="1:6" ht="25.5">
      <c r="A378" s="16"/>
      <c r="B378" s="27"/>
      <c r="C378" s="19">
        <v>4010</v>
      </c>
      <c r="D378" s="1" t="s">
        <v>105</v>
      </c>
      <c r="E378" s="5">
        <v>41600</v>
      </c>
      <c r="F378" s="42">
        <v>40167.74</v>
      </c>
    </row>
    <row r="379" spans="1:6" ht="25.5">
      <c r="A379" s="16"/>
      <c r="B379" s="27"/>
      <c r="C379" s="19">
        <v>4040</v>
      </c>
      <c r="D379" s="1" t="s">
        <v>84</v>
      </c>
      <c r="E379" s="5">
        <v>3400</v>
      </c>
      <c r="F379" s="42">
        <v>2965.55</v>
      </c>
    </row>
    <row r="380" spans="1:6" ht="25.5">
      <c r="A380" s="16"/>
      <c r="B380" s="27"/>
      <c r="C380" s="19">
        <v>4110</v>
      </c>
      <c r="D380" s="1" t="s">
        <v>106</v>
      </c>
      <c r="E380" s="5">
        <v>7600</v>
      </c>
      <c r="F380" s="42">
        <v>6921.08</v>
      </c>
    </row>
    <row r="381" spans="1:6" ht="13.5">
      <c r="A381" s="16"/>
      <c r="B381" s="27"/>
      <c r="C381" s="19">
        <v>4120</v>
      </c>
      <c r="D381" s="1" t="s">
        <v>33</v>
      </c>
      <c r="E381" s="5">
        <v>1300</v>
      </c>
      <c r="F381" s="42">
        <v>1012.93</v>
      </c>
    </row>
    <row r="382" spans="1:6" ht="25.5">
      <c r="A382" s="16"/>
      <c r="B382" s="27"/>
      <c r="C382" s="19">
        <v>4210</v>
      </c>
      <c r="D382" s="1" t="s">
        <v>37</v>
      </c>
      <c r="E382" s="5">
        <v>2000</v>
      </c>
      <c r="F382" s="42">
        <v>1999.67</v>
      </c>
    </row>
    <row r="383" spans="1:6" ht="25.5">
      <c r="A383" s="16"/>
      <c r="B383" s="27"/>
      <c r="C383" s="19">
        <v>4440</v>
      </c>
      <c r="D383" s="1" t="s">
        <v>80</v>
      </c>
      <c r="E383" s="5">
        <v>3680</v>
      </c>
      <c r="F383" s="42">
        <v>3680</v>
      </c>
    </row>
    <row r="384" spans="1:6" s="30" customFormat="1" ht="27">
      <c r="A384" s="14"/>
      <c r="B384" s="27" t="s">
        <v>19</v>
      </c>
      <c r="C384" s="14"/>
      <c r="D384" s="3" t="s">
        <v>141</v>
      </c>
      <c r="E384" s="29">
        <f>SUM(E385:E386)</f>
        <v>118886</v>
      </c>
      <c r="F384" s="43">
        <f>SUM(F385:F386)</f>
        <v>118885.5</v>
      </c>
    </row>
    <row r="385" spans="1:6" ht="13.5">
      <c r="A385" s="16"/>
      <c r="B385" s="27"/>
      <c r="C385" s="19">
        <v>3240</v>
      </c>
      <c r="D385" s="1" t="s">
        <v>142</v>
      </c>
      <c r="E385" s="5">
        <v>92049</v>
      </c>
      <c r="F385" s="42">
        <v>92049</v>
      </c>
    </row>
    <row r="386" spans="1:6" ht="25.5">
      <c r="A386" s="16"/>
      <c r="B386" s="27"/>
      <c r="C386" s="19">
        <v>3260</v>
      </c>
      <c r="D386" s="1" t="s">
        <v>143</v>
      </c>
      <c r="E386" s="5">
        <v>26837</v>
      </c>
      <c r="F386" s="42">
        <v>26836.5</v>
      </c>
    </row>
    <row r="387" spans="1:6" s="30" customFormat="1" ht="27">
      <c r="A387" s="14"/>
      <c r="B387" s="27" t="s">
        <v>20</v>
      </c>
      <c r="C387" s="14"/>
      <c r="D387" s="3" t="s">
        <v>120</v>
      </c>
      <c r="E387" s="29">
        <f>E388</f>
        <v>400</v>
      </c>
      <c r="F387" s="43">
        <f>F388</f>
        <v>0</v>
      </c>
    </row>
    <row r="388" spans="1:6" ht="13.5">
      <c r="A388" s="16"/>
      <c r="B388" s="27"/>
      <c r="C388" s="19">
        <v>4300</v>
      </c>
      <c r="D388" s="1" t="s">
        <v>30</v>
      </c>
      <c r="E388" s="5">
        <v>400</v>
      </c>
      <c r="F388" s="42">
        <v>0</v>
      </c>
    </row>
    <row r="389" spans="1:6" ht="25.5">
      <c r="A389" s="65">
        <v>900</v>
      </c>
      <c r="B389" s="61"/>
      <c r="C389" s="65"/>
      <c r="D389" s="63" t="s">
        <v>167</v>
      </c>
      <c r="E389" s="64">
        <f>E390+E396+E399+E394+E402</f>
        <v>659500</v>
      </c>
      <c r="F389" s="64">
        <f>F390+F396+F399+F394+F402</f>
        <v>554369.04</v>
      </c>
    </row>
    <row r="390" spans="1:6" s="30" customFormat="1" ht="27">
      <c r="A390" s="14"/>
      <c r="B390" s="27" t="s">
        <v>21</v>
      </c>
      <c r="C390" s="14"/>
      <c r="D390" s="3" t="s">
        <v>144</v>
      </c>
      <c r="E390" s="29">
        <f>SUM(E391:E393)</f>
        <v>105000</v>
      </c>
      <c r="F390" s="43">
        <f>SUM(F391:F393)</f>
        <v>87137.86</v>
      </c>
    </row>
    <row r="391" spans="1:6" ht="25.5">
      <c r="A391" s="16"/>
      <c r="B391" s="27"/>
      <c r="C391" s="19">
        <v>4210</v>
      </c>
      <c r="D391" s="1" t="s">
        <v>37</v>
      </c>
      <c r="E391" s="5">
        <v>15000</v>
      </c>
      <c r="F391" s="42">
        <v>10779.4</v>
      </c>
    </row>
    <row r="392" spans="1:6" ht="13.5">
      <c r="A392" s="16"/>
      <c r="B392" s="27"/>
      <c r="C392" s="19">
        <v>4260</v>
      </c>
      <c r="D392" s="1" t="s">
        <v>42</v>
      </c>
      <c r="E392" s="5">
        <v>50000</v>
      </c>
      <c r="F392" s="42">
        <v>43611.49</v>
      </c>
    </row>
    <row r="393" spans="1:6" ht="13.5">
      <c r="A393" s="16"/>
      <c r="B393" s="27"/>
      <c r="C393" s="19">
        <v>4300</v>
      </c>
      <c r="D393" s="1" t="s">
        <v>30</v>
      </c>
      <c r="E393" s="5">
        <v>40000</v>
      </c>
      <c r="F393" s="42">
        <v>32746.97</v>
      </c>
    </row>
    <row r="394" spans="1:6" ht="13.5">
      <c r="A394" s="16"/>
      <c r="B394" s="27" t="s">
        <v>215</v>
      </c>
      <c r="C394" s="16"/>
      <c r="D394" s="2" t="s">
        <v>216</v>
      </c>
      <c r="E394" s="7">
        <f>E395</f>
        <v>10000</v>
      </c>
      <c r="F394" s="41">
        <f>F395</f>
        <v>7512.88</v>
      </c>
    </row>
    <row r="395" spans="1:6" ht="13.5">
      <c r="A395" s="16"/>
      <c r="B395" s="27"/>
      <c r="C395" s="19">
        <v>4300</v>
      </c>
      <c r="D395" s="1" t="s">
        <v>30</v>
      </c>
      <c r="E395" s="5">
        <v>10000</v>
      </c>
      <c r="F395" s="42">
        <v>7512.88</v>
      </c>
    </row>
    <row r="396" spans="1:6" s="30" customFormat="1" ht="27">
      <c r="A396" s="14"/>
      <c r="B396" s="27" t="s">
        <v>145</v>
      </c>
      <c r="C396" s="14"/>
      <c r="D396" s="3" t="s">
        <v>146</v>
      </c>
      <c r="E396" s="29">
        <f>SUM(E397:E398)</f>
        <v>5000</v>
      </c>
      <c r="F396" s="43">
        <f>SUM(F397:F398)</f>
        <v>3360.93</v>
      </c>
    </row>
    <row r="397" spans="1:6" s="30" customFormat="1" ht="25.5">
      <c r="A397" s="14"/>
      <c r="B397" s="27"/>
      <c r="C397" s="19">
        <v>4210</v>
      </c>
      <c r="D397" s="1" t="s">
        <v>37</v>
      </c>
      <c r="E397" s="5">
        <v>4970</v>
      </c>
      <c r="F397" s="42">
        <v>3330.93</v>
      </c>
    </row>
    <row r="398" spans="1:6" ht="13.5">
      <c r="A398" s="16"/>
      <c r="B398" s="27"/>
      <c r="C398" s="19">
        <v>4300</v>
      </c>
      <c r="D398" s="1" t="s">
        <v>30</v>
      </c>
      <c r="E398" s="5">
        <v>30</v>
      </c>
      <c r="F398" s="42">
        <v>30</v>
      </c>
    </row>
    <row r="399" spans="1:6" s="30" customFormat="1" ht="27">
      <c r="A399" s="14"/>
      <c r="B399" s="27" t="s">
        <v>22</v>
      </c>
      <c r="C399" s="14"/>
      <c r="D399" s="3" t="s">
        <v>147</v>
      </c>
      <c r="E399" s="29">
        <f>SUM(E400:E401)</f>
        <v>430000</v>
      </c>
      <c r="F399" s="43">
        <f>SUM(F400:F401)</f>
        <v>348253.65</v>
      </c>
    </row>
    <row r="400" spans="1:6" ht="13.5">
      <c r="A400" s="16"/>
      <c r="B400" s="27"/>
      <c r="C400" s="19">
        <v>4260</v>
      </c>
      <c r="D400" s="1" t="s">
        <v>42</v>
      </c>
      <c r="E400" s="5">
        <v>390000</v>
      </c>
      <c r="F400" s="42">
        <v>325744.65</v>
      </c>
    </row>
    <row r="401" spans="1:6" ht="13.5">
      <c r="A401" s="16"/>
      <c r="B401" s="27"/>
      <c r="C401" s="19">
        <v>4300</v>
      </c>
      <c r="D401" s="1" t="s">
        <v>30</v>
      </c>
      <c r="E401" s="5">
        <v>40000</v>
      </c>
      <c r="F401" s="42">
        <v>22509</v>
      </c>
    </row>
    <row r="402" spans="1:6" ht="13.5">
      <c r="A402" s="16"/>
      <c r="B402" s="27" t="s">
        <v>217</v>
      </c>
      <c r="C402" s="16"/>
      <c r="D402" s="2" t="s">
        <v>36</v>
      </c>
      <c r="E402" s="7">
        <f>E403+E404+E405</f>
        <v>109500</v>
      </c>
      <c r="F402" s="41">
        <f>F403+F404+F405</f>
        <v>108103.72</v>
      </c>
    </row>
    <row r="403" spans="1:6" ht="25.5">
      <c r="A403" s="16"/>
      <c r="B403" s="27"/>
      <c r="C403" s="19">
        <v>4210</v>
      </c>
      <c r="D403" s="1" t="s">
        <v>37</v>
      </c>
      <c r="E403" s="5">
        <v>1000</v>
      </c>
      <c r="F403" s="42">
        <v>120</v>
      </c>
    </row>
    <row r="404" spans="1:6" ht="13.5">
      <c r="A404" s="16"/>
      <c r="B404" s="27"/>
      <c r="C404" s="19">
        <v>4300</v>
      </c>
      <c r="D404" s="1" t="s">
        <v>30</v>
      </c>
      <c r="E404" s="5">
        <v>108195</v>
      </c>
      <c r="F404" s="42">
        <v>107678.72</v>
      </c>
    </row>
    <row r="405" spans="1:6" ht="38.25">
      <c r="A405" s="16"/>
      <c r="B405" s="27"/>
      <c r="C405" s="19">
        <v>4390</v>
      </c>
      <c r="D405" s="1" t="s">
        <v>238</v>
      </c>
      <c r="E405" s="5">
        <v>305</v>
      </c>
      <c r="F405" s="42">
        <v>305</v>
      </c>
    </row>
    <row r="406" spans="1:6" ht="25.5">
      <c r="A406" s="65">
        <v>921</v>
      </c>
      <c r="B406" s="61"/>
      <c r="C406" s="65"/>
      <c r="D406" s="63" t="s">
        <v>148</v>
      </c>
      <c r="E406" s="64">
        <f>E407+E409</f>
        <v>100086.37</v>
      </c>
      <c r="F406" s="64">
        <f>F407+F409</f>
        <v>97475.76</v>
      </c>
    </row>
    <row r="407" spans="1:6" s="30" customFormat="1" ht="13.5">
      <c r="A407" s="14"/>
      <c r="B407" s="27" t="s">
        <v>23</v>
      </c>
      <c r="C407" s="14"/>
      <c r="D407" s="3" t="s">
        <v>149</v>
      </c>
      <c r="E407" s="29">
        <f>E408</f>
        <v>72700</v>
      </c>
      <c r="F407" s="43">
        <f>F408</f>
        <v>72700</v>
      </c>
    </row>
    <row r="408" spans="1:6" ht="30.75" customHeight="1">
      <c r="A408" s="16"/>
      <c r="B408" s="27"/>
      <c r="C408" s="19">
        <v>2480</v>
      </c>
      <c r="D408" s="1" t="s">
        <v>150</v>
      </c>
      <c r="E408" s="5">
        <v>72700</v>
      </c>
      <c r="F408" s="42">
        <v>72700</v>
      </c>
    </row>
    <row r="409" spans="1:6" s="30" customFormat="1" ht="16.5" customHeight="1">
      <c r="A409" s="14"/>
      <c r="B409" s="27" t="s">
        <v>164</v>
      </c>
      <c r="C409" s="14"/>
      <c r="D409" s="3" t="s">
        <v>165</v>
      </c>
      <c r="E409" s="29">
        <f>E410+E411+E412+E413+E414</f>
        <v>27386.37</v>
      </c>
      <c r="F409" s="43">
        <f>F410+F411+F412+F413+F414</f>
        <v>24775.76</v>
      </c>
    </row>
    <row r="410" spans="1:6" ht="21.75" customHeight="1">
      <c r="A410" s="16"/>
      <c r="B410" s="27"/>
      <c r="C410" s="19">
        <v>4170</v>
      </c>
      <c r="D410" s="1" t="s">
        <v>34</v>
      </c>
      <c r="E410" s="5">
        <v>11175.72</v>
      </c>
      <c r="F410" s="42">
        <v>9400</v>
      </c>
    </row>
    <row r="411" spans="1:6" ht="27.75" customHeight="1">
      <c r="A411" s="16"/>
      <c r="B411" s="27"/>
      <c r="C411" s="19">
        <v>4218</v>
      </c>
      <c r="D411" s="1" t="s">
        <v>37</v>
      </c>
      <c r="E411" s="5">
        <v>6081.92</v>
      </c>
      <c r="F411" s="42">
        <v>6081.92</v>
      </c>
    </row>
    <row r="412" spans="1:6" ht="27.75" customHeight="1">
      <c r="A412" s="16"/>
      <c r="B412" s="27"/>
      <c r="C412" s="19">
        <v>4219</v>
      </c>
      <c r="D412" s="1" t="s">
        <v>37</v>
      </c>
      <c r="E412" s="5">
        <v>2606.55</v>
      </c>
      <c r="F412" s="42">
        <v>2606.55</v>
      </c>
    </row>
    <row r="413" spans="1:6" ht="21.75" customHeight="1">
      <c r="A413" s="16"/>
      <c r="B413" s="27"/>
      <c r="C413" s="19">
        <v>4308</v>
      </c>
      <c r="D413" s="1" t="s">
        <v>30</v>
      </c>
      <c r="E413" s="5">
        <v>5515.99</v>
      </c>
      <c r="F413" s="42">
        <v>4681.1</v>
      </c>
    </row>
    <row r="414" spans="1:6" ht="21.75" customHeight="1">
      <c r="A414" s="16"/>
      <c r="B414" s="27"/>
      <c r="C414" s="19">
        <v>4309</v>
      </c>
      <c r="D414" s="1" t="s">
        <v>30</v>
      </c>
      <c r="E414" s="5">
        <v>2006.19</v>
      </c>
      <c r="F414" s="42">
        <v>2006.19</v>
      </c>
    </row>
    <row r="415" spans="1:6" ht="13.5">
      <c r="A415" s="65">
        <v>926</v>
      </c>
      <c r="B415" s="61"/>
      <c r="C415" s="65"/>
      <c r="D415" s="63" t="s">
        <v>151</v>
      </c>
      <c r="E415" s="64">
        <f>E416</f>
        <v>61800</v>
      </c>
      <c r="F415" s="64">
        <f>F416</f>
        <v>61205.54</v>
      </c>
    </row>
    <row r="416" spans="1:6" s="30" customFormat="1" ht="27">
      <c r="A416" s="14"/>
      <c r="B416" s="27" t="s">
        <v>24</v>
      </c>
      <c r="C416" s="14"/>
      <c r="D416" s="3" t="s">
        <v>152</v>
      </c>
      <c r="E416" s="29">
        <f>SUM(E417:E418)</f>
        <v>61800</v>
      </c>
      <c r="F416" s="43">
        <f>SUM(F417:F418)</f>
        <v>61205.54</v>
      </c>
    </row>
    <row r="417" spans="1:6" ht="63.75">
      <c r="A417" s="16"/>
      <c r="B417" s="27"/>
      <c r="C417" s="19">
        <v>2820</v>
      </c>
      <c r="D417" s="1" t="s">
        <v>158</v>
      </c>
      <c r="E417" s="5">
        <v>59800</v>
      </c>
      <c r="F417" s="42">
        <v>59800</v>
      </c>
    </row>
    <row r="418" spans="1:6" ht="13.5">
      <c r="A418" s="16"/>
      <c r="B418" s="27"/>
      <c r="C418" s="19">
        <v>4260</v>
      </c>
      <c r="D418" s="1" t="s">
        <v>42</v>
      </c>
      <c r="E418" s="5">
        <v>2000</v>
      </c>
      <c r="F418" s="42">
        <v>1405.54</v>
      </c>
    </row>
    <row r="419" spans="1:8" ht="12.75">
      <c r="A419" s="82" t="s">
        <v>25</v>
      </c>
      <c r="B419" s="83"/>
      <c r="C419" s="84"/>
      <c r="D419" s="74"/>
      <c r="E419" s="75">
        <f>E415+E406+E389+E375+E301+E292+E167+E164+E161+E152+E136+E112+E67+E64+E56+E49+E35+E29+E12+E356</f>
        <v>23160001.92</v>
      </c>
      <c r="F419" s="64">
        <f>F415+F406+F389+F375+F301+F292+F167+F164+F161+F152+F136+F112+F67+F64+F56+F49+F35+F29+F12+F356</f>
        <v>21761128.26000001</v>
      </c>
      <c r="H419" s="6" t="s">
        <v>171</v>
      </c>
    </row>
    <row r="420" spans="1:9" ht="13.5">
      <c r="A420" s="23"/>
      <c r="E420" s="12"/>
      <c r="F420" s="44"/>
      <c r="H420" s="54" t="e">
        <f>SUM(F22+F23+F24+F69+F79+F80+F81+F82+F84+F117+F118+F119+F155+F171+F172+F173+F176+F180+F211+F212+F213+F214+F220+F221+F224+F242+F243+F244+F245+F267+F268+F269+F270+F278+F279+F280+F281+F298+F307+F309+F310+F319+F326+F327+F328+F329+#REF!+F342+F343+F344+F345+F361+F365+F367+F378+F379+F380+F381+F410)</f>
        <v>#REF!</v>
      </c>
      <c r="I420" s="54" t="e">
        <f>SUM(E22+E23+E24+E69+E79+E80+E81+E82+E84+E117+E118+E119+E155+E171+E172+E173+E176+E180+E211+E212+E213+E214+E220+E221+E224+E242+E243+E244+E245+E267+E268+E269+E270+E278+E279+E280+E281+E298+E307+E309+E310+E319+E326+E327+E328+E329+#REF!+E342+E343+E344+E345+E361+E365+E367+E378+E379+E380+E381+E410)</f>
        <v>#REF!</v>
      </c>
    </row>
    <row r="421" spans="2:9" ht="12.75">
      <c r="B421" s="23"/>
      <c r="D421" s="46"/>
      <c r="E421" s="12"/>
      <c r="F421" s="35"/>
      <c r="H421" s="6" t="s">
        <v>186</v>
      </c>
      <c r="I421" s="56" t="s">
        <v>185</v>
      </c>
    </row>
    <row r="422" spans="2:8" ht="12.75">
      <c r="B422" s="23"/>
      <c r="D422" s="46"/>
      <c r="H422" s="54"/>
    </row>
    <row r="423" spans="2:8" ht="12.75">
      <c r="B423" s="23"/>
      <c r="D423" s="46"/>
      <c r="H423" s="13"/>
    </row>
    <row r="424" spans="1:4" ht="12.75">
      <c r="A424" s="23"/>
      <c r="B424" s="23"/>
      <c r="D424" s="46"/>
    </row>
    <row r="425" ht="13.5">
      <c r="A425" s="23"/>
    </row>
    <row r="426" ht="13.5">
      <c r="A426" s="23"/>
    </row>
    <row r="427" ht="13.5">
      <c r="A427" s="23"/>
    </row>
  </sheetData>
  <sheetProtection/>
  <mergeCells count="3">
    <mergeCell ref="A419:C419"/>
    <mergeCell ref="A9:C9"/>
    <mergeCell ref="D7:E7"/>
  </mergeCells>
  <printOptions/>
  <pageMargins left="0.984251968503937" right="0.7874015748031497" top="0.787401574803149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Krzykosy</dc:creator>
  <cp:keywords/>
  <dc:description/>
  <cp:lastModifiedBy>UG Godziesze</cp:lastModifiedBy>
  <cp:lastPrinted>2011-03-28T11:48:49Z</cp:lastPrinted>
  <dcterms:created xsi:type="dcterms:W3CDTF">1999-03-25T10:47:04Z</dcterms:created>
  <dcterms:modified xsi:type="dcterms:W3CDTF">2011-03-28T11:50:57Z</dcterms:modified>
  <cp:category/>
  <cp:version/>
  <cp:contentType/>
  <cp:contentStatus/>
</cp:coreProperties>
</file>