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zestawienie dochodów" sheetId="1" r:id="rId1"/>
  </sheets>
  <definedNames/>
  <calcPr fullCalcOnLoad="1" iterate="1" iterateCount="50" iterateDelta="0.001"/>
</workbook>
</file>

<file path=xl/comments1.xml><?xml version="1.0" encoding="utf-8"?>
<comments xmlns="http://schemas.openxmlformats.org/spreadsheetml/2006/main">
  <authors>
    <author>UG Godziesze</author>
  </authors>
  <commentList>
    <comment ref="A9" authorId="0">
      <text>
        <r>
          <rPr>
            <b/>
            <sz val="8"/>
            <rFont val="Tahoma"/>
            <family val="0"/>
          </rPr>
          <t>UG Godziesze: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<sst xmlns="http://schemas.openxmlformats.org/spreadsheetml/2006/main" count="291" uniqueCount="196">
  <si>
    <t>010</t>
  </si>
  <si>
    <t>01095</t>
  </si>
  <si>
    <t>400</t>
  </si>
  <si>
    <t>40002</t>
  </si>
  <si>
    <t>700</t>
  </si>
  <si>
    <t>70005</t>
  </si>
  <si>
    <t>750</t>
  </si>
  <si>
    <t>75011</t>
  </si>
  <si>
    <t>751</t>
  </si>
  <si>
    <t>75101</t>
  </si>
  <si>
    <t>756</t>
  </si>
  <si>
    <t>75601</t>
  </si>
  <si>
    <t>75615</t>
  </si>
  <si>
    <t>75616</t>
  </si>
  <si>
    <t>75618</t>
  </si>
  <si>
    <t>75621</t>
  </si>
  <si>
    <t>758</t>
  </si>
  <si>
    <t>75801</t>
  </si>
  <si>
    <t>75814</t>
  </si>
  <si>
    <t>801</t>
  </si>
  <si>
    <t>80101</t>
  </si>
  <si>
    <t>80110</t>
  </si>
  <si>
    <t>854</t>
  </si>
  <si>
    <t>85415</t>
  </si>
  <si>
    <t>900</t>
  </si>
  <si>
    <t>90001</t>
  </si>
  <si>
    <t>OGÓŁEM</t>
  </si>
  <si>
    <t>Rolnictwo i łowiectwo</t>
  </si>
  <si>
    <t>NAZWA</t>
  </si>
  <si>
    <t>2010</t>
  </si>
  <si>
    <t>Dotacje celowe otrzymane z budżetu  państwa na realizację zadań bieżących z zakresu administracji rządowej oraz innych zadań zleconych gminie (związkom gmin) ustawami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</si>
  <si>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</si>
  <si>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</si>
  <si>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0690</t>
  </si>
  <si>
    <t>0830</t>
  </si>
  <si>
    <t>0920</t>
  </si>
  <si>
    <t>Wytwarzanie i zaopatrywanie w energię elektryczną, gaz i wodę</t>
  </si>
  <si>
    <t>Dostarczanie wody</t>
  </si>
  <si>
    <t>Wpływ z usług</t>
  </si>
  <si>
    <t>Pozostałe odsetki</t>
  </si>
  <si>
    <t>600</t>
  </si>
  <si>
    <t>60014</t>
  </si>
  <si>
    <t>60016</t>
  </si>
  <si>
    <t>Transport i łaczność</t>
  </si>
  <si>
    <t>Drogi publiczne gminne</t>
  </si>
  <si>
    <t>Drogi publiczne powiatowe</t>
  </si>
  <si>
    <t>0470</t>
  </si>
  <si>
    <t>Gospodarka mieszkaniowa</t>
  </si>
  <si>
    <t>Gospodarka gruntami i nieruchomościami</t>
  </si>
  <si>
    <t xml:space="preserve">Wpływy z opłat za zarząd, użytkowanie i użytkowanie wieczyste nieruchomości 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</si>
  <si>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</si>
  <si>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Wpływy z różnych opłat</t>
  </si>
  <si>
    <t>2360</t>
  </si>
  <si>
    <t>Administracja publiczna</t>
  </si>
  <si>
    <t>Urzędy wojewódzkie</t>
  </si>
  <si>
    <t>Dochody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</si>
  <si>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</si>
  <si>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</t>
  </si>
  <si>
    <t>Dotacje celowe otrzymane z budżetu państwa na realizację zadań bieżących z zakresu administracji rządowej oraz innych zadań zleconych gminie (związkom gmin) ustawami</t>
  </si>
  <si>
    <t>0350</t>
  </si>
  <si>
    <t>0910</t>
  </si>
  <si>
    <t>Dochody od osób prawnych, od osób fizycznych i od innych jednostek nie posiadających osobowości prawne oraz wydatki związane z ich poborami</t>
  </si>
  <si>
    <t>Wpływy z podatku dochodowego od osób fizycznych</t>
  </si>
  <si>
    <t xml:space="preserve">Podatek od działalności gospodarczej osób fizycznych opłacany w formie karty podatkowej  </t>
  </si>
  <si>
    <t>Odsetki od nieterminowych wpłat z tytułu podatków i opłat</t>
  </si>
  <si>
    <t>Wpływy z podatku rolnego, podatku leśnego, podatku od czynności cywilnoprawnych podatków i opłat lokalnych od osób prawnych i innych jednostek organizacyjnych</t>
  </si>
  <si>
    <t>Podatek od nieruchomości</t>
  </si>
  <si>
    <t>Podatek leśny</t>
  </si>
  <si>
    <t>Podatek od środków transportowych</t>
  </si>
  <si>
    <t>Podatek od czynności cywilnoprawnych</t>
  </si>
  <si>
    <t>0310</t>
  </si>
  <si>
    <t>0330</t>
  </si>
  <si>
    <t>0340</t>
  </si>
  <si>
    <t>0500</t>
  </si>
  <si>
    <t>0320</t>
  </si>
  <si>
    <t>0360</t>
  </si>
  <si>
    <t>0430</t>
  </si>
  <si>
    <t>Podatek rolny</t>
  </si>
  <si>
    <t>Podatek od spadków i darowizn</t>
  </si>
  <si>
    <t>Wpływy z opłaty targowej</t>
  </si>
  <si>
    <t>0410</t>
  </si>
  <si>
    <t>0480</t>
  </si>
  <si>
    <t>Wpływy z innych opłat stanowiących dochody jednostek samorządu terytorialnego na podstawie ustaw</t>
  </si>
  <si>
    <t>Wpływy z opłaty skarbowej</t>
  </si>
  <si>
    <t>Wpływy z opłat za zezwolenia na sprzedaż alkoholu</t>
  </si>
  <si>
    <t>Udziały gminy w podatkach stanowiących dochód budżetu państwa</t>
  </si>
  <si>
    <t>Podatek dochodowy od osób fizycznych</t>
  </si>
  <si>
    <t>Podatek dochodowy od osób prawnych</t>
  </si>
  <si>
    <t>0010</t>
  </si>
  <si>
    <t>0020</t>
  </si>
  <si>
    <t>2920</t>
  </si>
  <si>
    <t>Różne rozliczenia</t>
  </si>
  <si>
    <t>Część oświatowa subwencji ogólnej dla jednostek samorządu terytorialnego</t>
  </si>
  <si>
    <t>Subwencje ogólne z budżetu państwa</t>
  </si>
  <si>
    <t>Różne rozliczenia finansowe</t>
  </si>
  <si>
    <t>75807</t>
  </si>
  <si>
    <t>75831</t>
  </si>
  <si>
    <t>Część równoważąca subwencji ogólnej dla gmin</t>
  </si>
  <si>
    <t>2030</t>
  </si>
  <si>
    <t>Dotacje celowe otrzymane z budżetu państwa na realizację własnych zadań bieżących gmin (związków gmin)</t>
  </si>
  <si>
    <t>80104</t>
  </si>
  <si>
    <t>Przedszkola</t>
  </si>
  <si>
    <t>Gimnazja</t>
  </si>
  <si>
    <t>Pozostała działalność</t>
  </si>
  <si>
    <t>852</t>
  </si>
  <si>
    <t>85212</t>
  </si>
  <si>
    <t>Pomoc społeczna</t>
  </si>
  <si>
    <t>85213</t>
  </si>
  <si>
    <t>85214</t>
  </si>
  <si>
    <t xml:space="preserve">Dotacje celowe otrzymane z budżetu państwa na realizację własnych zadań bieżących gmin (związków gmin) </t>
  </si>
  <si>
    <t>85219</t>
  </si>
  <si>
    <t>Ośrodki pomocy społecznej</t>
  </si>
  <si>
    <t>Wpływy z usług</t>
  </si>
  <si>
    <t>85295</t>
  </si>
  <si>
    <t>Edukacyjna opieka wychowawcza</t>
  </si>
  <si>
    <t>Pomoc materialna dla uczniów</t>
  </si>
  <si>
    <t>Gospodarka komunalna i ochrona środowiska</t>
  </si>
  <si>
    <t>Gospodarka ściekowa i ochrona wód</t>
  </si>
  <si>
    <t xml:space="preserve">   DZIAŁ   ROZDZIAŁ  PARAGRAF.</t>
  </si>
  <si>
    <t xml:space="preserve">   KLASYFIKACJA BUDŻETOWA</t>
  </si>
  <si>
    <t>Oświata i wychowanie</t>
  </si>
  <si>
    <t>Szkoły podstawowe</t>
  </si>
  <si>
    <t xml:space="preserve">Załącznik nr 1 </t>
  </si>
  <si>
    <t xml:space="preserve">Dochody z najmu i dzierżawy składników majatkowych Skarbu Państwa, jednostek samorządu terytorialnego lub innych jednostek zaliczanych do sektora finansów publicznych oraz innych umów o podobnym charakterze </t>
  </si>
  <si>
    <t>0460</t>
  </si>
  <si>
    <t>Wpływy z opłaty ekspoatacyjnej</t>
  </si>
  <si>
    <t>80148</t>
  </si>
  <si>
    <t>Składki na ubezpieczenia zdrowotne opłacane za osoby pobierające niektóre świadczenia z pomocy społecznej, niektóre świadczeia rodzinne oraz za osoby uczestniczące w zajęciach w centrum integracji społecznej</t>
  </si>
  <si>
    <t xml:space="preserve">Zasiłki i pomoc w naturze oraz składki na ubezpieczenia emerytalne i rentowe </t>
  </si>
  <si>
    <t xml:space="preserve">  D  O  C  H  O  D  Y</t>
  </si>
  <si>
    <t>754</t>
  </si>
  <si>
    <t>Bezpieczeństwo publiczne i ochrona przeciwpożarowa</t>
  </si>
  <si>
    <t>75412</t>
  </si>
  <si>
    <t>853</t>
  </si>
  <si>
    <t>Pozostałe zadania w zakresie polityki społecznej</t>
  </si>
  <si>
    <t>85395</t>
  </si>
  <si>
    <t>2009</t>
  </si>
  <si>
    <t>90020</t>
  </si>
  <si>
    <t xml:space="preserve">Wpływy i wydatki związane z gromadzeniem środków z opłat produktowych </t>
  </si>
  <si>
    <t>0400</t>
  </si>
  <si>
    <t>Wpływy z opłaty produktowej</t>
  </si>
  <si>
    <t>Ochotnicze straże pożarne</t>
  </si>
  <si>
    <t>2007</t>
  </si>
  <si>
    <t>Dotacje celowe w ramach programów finansowanych z udziałem środków europejskich oraz środków, o których mowa w art. 5 ust.1 pkt 3 oraz ust.3 pkt 5 i 6 ustawy, lub płatności w ramach budżetu środków europejskich</t>
  </si>
  <si>
    <t>85216</t>
  </si>
  <si>
    <t>Zasiłki stałe</t>
  </si>
  <si>
    <t>90019</t>
  </si>
  <si>
    <t>Wpływy i wydatki związane z gromadzeniem środków z opłat i kar za korzystanie ze środowiska</t>
  </si>
  <si>
    <t>Wpływy z podatku rolnego podatku leśnego, podatku od spadku i darowizn, podatku od czynności cywilnoprawnych oraz podatków i opłat lokalnych od osób fizycznych</t>
  </si>
  <si>
    <t>630</t>
  </si>
  <si>
    <t>63003</t>
  </si>
  <si>
    <t>92195</t>
  </si>
  <si>
    <t>Zadania w zakresie upowszechniania turystyki</t>
  </si>
  <si>
    <t>921</t>
  </si>
  <si>
    <t>Kultura i ochrona dziedzictwa narodowego</t>
  </si>
  <si>
    <t>Turystyka</t>
  </si>
  <si>
    <t>6660</t>
  </si>
  <si>
    <t>Wpływy ze zwrotów dotacji oraz płatności, w tym wykorzystanych niezgodnie z przeznaczeniem lub wykorzystanych z naruszeniem procedur, o których mowa w art.. 184 ustawy, pobranych nienależnie lub w nadmiernej wysokości, dotyczące dochodów majątkowych</t>
  </si>
  <si>
    <t>6300</t>
  </si>
  <si>
    <t>Dotacja celowa otrzymana z tytułu pomocy finansowej udzielanej między jednostkami samorządu terytorialnego na dofinansowanie własnych zadań inwestycyjnych i zakupów inwestycyjnych</t>
  </si>
  <si>
    <t>6207</t>
  </si>
  <si>
    <t>Dotacje celowe w ramach programów finansowych z udziałem środków europejskich oraz środków, o których mowa w art.. 5 ust. 1 pkt. 3 oraz ust. 3 pkt. 5 i 6 ustawy, lub płatności w ramach budżetu środków europejskich</t>
  </si>
  <si>
    <t>Wpływy z róznych opłat</t>
  </si>
  <si>
    <t>2910</t>
  </si>
  <si>
    <t>Dochody jednostek samorzadu terytorialnego związane z realizacją zadań z zakresu administracji rządowej oraz innych zadań zleconych ustawami</t>
  </si>
  <si>
    <t>Wpływy ze zwrotów dotacji oraz płatności, w tym wykorzystanych niezgodnie z przeznaczeniem lub wykorzystanych z naruszeniem procedur, o których mowa w art. 184 ustawy, pobranych nienależnie lub w nadmiernej wysokości</t>
  </si>
  <si>
    <t xml:space="preserve">Część wyrównawca subwencji ogólnej dla gmin </t>
  </si>
  <si>
    <t>Stołówki szkolne i przedszkolne</t>
  </si>
  <si>
    <t>Świadczenia rodzinne, świadczenia z funduszu alimentacyjnego oraz składki na ubezpieczenia emerytalne i rentowe z ubezpieczenia społecznego</t>
  </si>
  <si>
    <t>do informacji Wójta Gminy Godziesze Wielkie</t>
  </si>
  <si>
    <t>0970</t>
  </si>
  <si>
    <t>Wpływy z róznych dochodów</t>
  </si>
  <si>
    <t>2320</t>
  </si>
  <si>
    <t>Dotacje celowe otrzymane z powiatu na zadania bieżące realizowane na podstawie porozumień (umów) między jednostkami samorządu terytorialnego</t>
  </si>
  <si>
    <t>0770</t>
  </si>
  <si>
    <t>Wpłaty z tytułu odpłatnego nabycia prawa własności oraz prawa użytkowania wieczystego nieruchomości</t>
  </si>
  <si>
    <t>71004</t>
  </si>
  <si>
    <t>710</t>
  </si>
  <si>
    <t>Działalność usługowa</t>
  </si>
  <si>
    <t>Plany zagospodarowania przestrzennego</t>
  </si>
  <si>
    <t>Wpływy z różnych dochodów</t>
  </si>
  <si>
    <t>2001</t>
  </si>
  <si>
    <t>80195</t>
  </si>
  <si>
    <t>Wpływy ze zwrotów dotacji oraz płatności, w tym wykorzystanych niezgodnie z przeznaczeniem lub wykorzystanych z naruszeniem procedur, o których mowa w art.. 184 ustawy, pobranych nienależnie lub w nadmiernej wysokości</t>
  </si>
  <si>
    <t>85228</t>
  </si>
  <si>
    <t>Usługi opiekuńcze i specjalistyczne usługi opiekuńcze</t>
  </si>
  <si>
    <t>90002</t>
  </si>
  <si>
    <t>2020</t>
  </si>
  <si>
    <t>Dotacje celowe otrzymane z budżetu państwa na zadania bieżące realizowane przez gminę na podstawie porozumień z organami administracji rządowej</t>
  </si>
  <si>
    <t>Gospodarka odpadami</t>
  </si>
  <si>
    <t>90015</t>
  </si>
  <si>
    <t>Oświetlenie ulic, placów i dróg</t>
  </si>
  <si>
    <t xml:space="preserve">  z wykonania budżetu Gminy za I półrocze 2012 r.</t>
  </si>
  <si>
    <t>Plan                        2012               Ogółem</t>
  </si>
  <si>
    <t>Wykonanie  2012              Ogółem</t>
  </si>
  <si>
    <t>% realizacji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</si>
</sst>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_-* #,##0.00_-;\-* #,##0.00_-;_-* &quot;-&quot;??_-;_-@_-"/>
    <numFmt numFmtId="169" formatCode="0%;\(0%\)"/>
    <numFmt numFmtId="170" formatCode="0.00_)"/>
    <numFmt numFmtId="171" formatCode="0.000_)"/>
    <numFmt numFmtId="172" formatCode="0.000"/>
    <numFmt numFmtId="173" formatCode="mmm\ yy"/>
    <numFmt numFmtId="174" formatCode="0.000%"/>
    <numFmt numFmtId="175" formatCode="#&quot; &quot;??/100"/>
    <numFmt numFmtId="176" formatCode="_-* #,##0.000\ _z_ł_-;\-* #,##0.000\ _z_ł_-;_-* &quot;-&quot;???\ _z_ł_-;_-@_-"/>
    <numFmt numFmtId="177" formatCode="_-* #,##0.0\ _z_ł_-;\-* #,##0.0\ _z_ł_-;_-* &quot;-&quot;\ _z_ł_-;_-@_-"/>
    <numFmt numFmtId="178" formatCode="_-* #,##0.00\ _z_ł_-;\-* #,##0.00\ _z_ł_-;_-* &quot;-&quot;\ _z_ł_-;_-@_-"/>
    <numFmt numFmtId="179" formatCode="#,##0.00_ ;\-#,##0.00\ "/>
    <numFmt numFmtId="180" formatCode="0.0%"/>
  </numFmts>
  <fonts count="6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sz val="11"/>
      <name val="Tms Rm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0"/>
    </font>
    <font>
      <sz val="12"/>
      <name val="Times New Roman"/>
      <family val="0"/>
    </font>
    <font>
      <u val="single"/>
      <sz val="7.5"/>
      <color indexed="36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 CE"/>
      <family val="1"/>
    </font>
    <font>
      <b/>
      <i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8" fillId="0" borderId="0">
      <alignment/>
      <protection/>
    </xf>
    <xf numFmtId="0" fontId="3" fillId="0" borderId="0">
      <alignment/>
      <protection/>
    </xf>
    <xf numFmtId="0" fontId="53" fillId="27" borderId="1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/>
    </xf>
    <xf numFmtId="49" fontId="15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49" fontId="14" fillId="0" borderId="10" xfId="0" applyNumberFormat="1" applyFont="1" applyBorder="1" applyAlignment="1">
      <alignment vertical="top"/>
    </xf>
    <xf numFmtId="49" fontId="16" fillId="0" borderId="10" xfId="0" applyNumberFormat="1" applyFont="1" applyBorder="1" applyAlignment="1">
      <alignment vertical="top"/>
    </xf>
    <xf numFmtId="49" fontId="15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/>
    </xf>
    <xf numFmtId="0" fontId="15" fillId="0" borderId="10" xfId="0" applyFont="1" applyBorder="1" applyAlignment="1">
      <alignment vertical="top"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3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1" xfId="0" applyFont="1" applyBorder="1" applyAlignment="1">
      <alignment vertical="top"/>
    </xf>
    <xf numFmtId="49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1" fillId="0" borderId="11" xfId="0" applyNumberFormat="1" applyFont="1" applyFill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15" fillId="0" borderId="12" xfId="0" applyFont="1" applyFill="1" applyBorder="1" applyAlignment="1">
      <alignment wrapText="1"/>
    </xf>
    <xf numFmtId="179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179" fontId="15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7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0" fontId="14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4" fontId="17" fillId="0" borderId="10" xfId="0" applyNumberFormat="1" applyFont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vertical="top"/>
    </xf>
    <xf numFmtId="49" fontId="14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49" fontId="15" fillId="33" borderId="10" xfId="0" applyNumberFormat="1" applyFont="1" applyFill="1" applyBorder="1" applyAlignment="1">
      <alignment vertical="top"/>
    </xf>
    <xf numFmtId="4" fontId="2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 vertical="top"/>
    </xf>
    <xf numFmtId="0" fontId="11" fillId="33" borderId="1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49" fontId="15" fillId="33" borderId="10" xfId="0" applyNumberFormat="1" applyFont="1" applyFill="1" applyBorder="1" applyAlignment="1">
      <alignment horizontal="center" vertical="top"/>
    </xf>
    <xf numFmtId="49" fontId="24" fillId="0" borderId="10" xfId="0" applyNumberFormat="1" applyFont="1" applyBorder="1" applyAlignment="1">
      <alignment horizontal="center" vertical="top"/>
    </xf>
    <xf numFmtId="49" fontId="15" fillId="0" borderId="0" xfId="0" applyNumberFormat="1" applyFont="1" applyAlignment="1">
      <alignment horizontal="center"/>
    </xf>
    <xf numFmtId="0" fontId="14" fillId="33" borderId="10" xfId="0" applyFont="1" applyFill="1" applyBorder="1" applyAlignment="1">
      <alignment horizontal="center" vertical="top"/>
    </xf>
    <xf numFmtId="49" fontId="15" fillId="0" borderId="11" xfId="0" applyNumberFormat="1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0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vertical="top"/>
    </xf>
    <xf numFmtId="49" fontId="14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vertical="top"/>
    </xf>
    <xf numFmtId="49" fontId="15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1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0" fontId="17" fillId="0" borderId="10" xfId="73" applyNumberFormat="1" applyFont="1" applyBorder="1" applyAlignment="1">
      <alignment/>
    </xf>
    <xf numFmtId="10" fontId="1" fillId="0" borderId="10" xfId="73" applyNumberFormat="1" applyFont="1" applyBorder="1" applyAlignment="1">
      <alignment/>
    </xf>
    <xf numFmtId="10" fontId="2" fillId="34" borderId="10" xfId="73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0" fontId="1" fillId="0" borderId="10" xfId="73" applyNumberFormat="1" applyFont="1" applyBorder="1" applyAlignment="1">
      <alignment/>
    </xf>
    <xf numFmtId="10" fontId="2" fillId="34" borderId="10" xfId="73" applyNumberFormat="1" applyFont="1" applyFill="1" applyBorder="1" applyAlignment="1">
      <alignment/>
    </xf>
    <xf numFmtId="10" fontId="1" fillId="35" borderId="10" xfId="73" applyNumberFormat="1" applyFont="1" applyFill="1" applyBorder="1" applyAlignment="1">
      <alignment/>
    </xf>
    <xf numFmtId="10" fontId="17" fillId="35" borderId="10" xfId="73" applyNumberFormat="1" applyFont="1" applyFill="1" applyBorder="1" applyAlignment="1">
      <alignment/>
    </xf>
    <xf numFmtId="10" fontId="1" fillId="35" borderId="10" xfId="73" applyNumberFormat="1" applyFont="1" applyFill="1" applyBorder="1" applyAlignment="1">
      <alignment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10" fontId="17" fillId="35" borderId="10" xfId="73" applyNumberFormat="1" applyFont="1" applyFill="1" applyBorder="1" applyAlignment="1">
      <alignment/>
    </xf>
    <xf numFmtId="49" fontId="14" fillId="34" borderId="10" xfId="0" applyNumberFormat="1" applyFont="1" applyFill="1" applyBorder="1" applyAlignment="1">
      <alignment vertical="top"/>
    </xf>
    <xf numFmtId="49" fontId="14" fillId="34" borderId="10" xfId="0" applyNumberFormat="1" applyFont="1" applyFill="1" applyBorder="1" applyAlignment="1">
      <alignment horizontal="center" vertical="top"/>
    </xf>
    <xf numFmtId="0" fontId="14" fillId="34" borderId="10" xfId="0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/>
    </xf>
    <xf numFmtId="0" fontId="11" fillId="35" borderId="0" xfId="0" applyFont="1" applyFill="1" applyAlignment="1">
      <alignment/>
    </xf>
    <xf numFmtId="10" fontId="17" fillId="0" borderId="10" xfId="73" applyNumberFormat="1" applyFont="1" applyBorder="1" applyAlignment="1">
      <alignment/>
    </xf>
    <xf numFmtId="49" fontId="15" fillId="34" borderId="10" xfId="0" applyNumberFormat="1" applyFont="1" applyFill="1" applyBorder="1" applyAlignment="1">
      <alignment vertical="top"/>
    </xf>
    <xf numFmtId="49" fontId="15" fillId="34" borderId="10" xfId="0" applyNumberFormat="1" applyFont="1" applyFill="1" applyBorder="1" applyAlignment="1">
      <alignment horizontal="center" vertical="top"/>
    </xf>
    <xf numFmtId="0" fontId="14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4" fillId="33" borderId="10" xfId="0" applyFont="1" applyFill="1" applyBorder="1" applyAlignment="1">
      <alignment vertical="top" shrinkToFit="1"/>
    </xf>
    <xf numFmtId="0" fontId="14" fillId="33" borderId="16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0" fillId="33" borderId="13" xfId="0" applyFill="1" applyBorder="1" applyAlignment="1">
      <alignment horizontal="center" wrapText="1"/>
    </xf>
    <xf numFmtId="0" fontId="0" fillId="34" borderId="16" xfId="0" applyFont="1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6" xfId="0" applyFont="1" applyFill="1" applyBorder="1" applyAlignment="1">
      <alignment/>
    </xf>
    <xf numFmtId="0" fontId="1" fillId="34" borderId="13" xfId="0" applyFont="1" applyFill="1" applyBorder="1" applyAlignment="1">
      <alignment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 - Style1" xfId="39"/>
    <cellStyle name="Comma  - Style2" xfId="40"/>
    <cellStyle name="Comma  - Style3" xfId="41"/>
    <cellStyle name="Comma  - Style4" xfId="42"/>
    <cellStyle name="Comma  - Style5" xfId="43"/>
    <cellStyle name="Comma  - Style6" xfId="44"/>
    <cellStyle name="Comma  - Style7" xfId="45"/>
    <cellStyle name="Comma  - Style8" xfId="46"/>
    <cellStyle name="Comma [0]_A" xfId="47"/>
    <cellStyle name="Comma_A" xfId="48"/>
    <cellStyle name="Currency [0]_A" xfId="49"/>
    <cellStyle name="Currency_A" xfId="50"/>
    <cellStyle name="Dane wejściowe" xfId="51"/>
    <cellStyle name="Dane wyjściowe" xfId="52"/>
    <cellStyle name="Dobre" xfId="53"/>
    <cellStyle name="Comma" xfId="54"/>
    <cellStyle name="Comma [0]" xfId="55"/>
    <cellStyle name="Followed Hyperlink_0331longsht" xfId="56"/>
    <cellStyle name="Hiperlacze" xfId="57"/>
    <cellStyle name="Hyperlink" xfId="58"/>
    <cellStyle name="Hyperlink_0331ytd_cal" xfId="59"/>
    <cellStyle name="Komórka połączona" xfId="60"/>
    <cellStyle name="Komórka zaznaczona" xfId="61"/>
    <cellStyle name="Nagłówek 1" xfId="62"/>
    <cellStyle name="Nagłówek 2" xfId="63"/>
    <cellStyle name="Nagłówek 3" xfId="64"/>
    <cellStyle name="Nagłówek 4" xfId="65"/>
    <cellStyle name="Neutralne" xfId="66"/>
    <cellStyle name="Normal - Style1" xfId="67"/>
    <cellStyle name="Normal_02_28" xfId="68"/>
    <cellStyle name="Obliczenia" xfId="69"/>
    <cellStyle name="Odwiedzone hiperlacze" xfId="70"/>
    <cellStyle name="Followed Hyperlink" xfId="71"/>
    <cellStyle name="Percent_results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7"/>
  <sheetViews>
    <sheetView tabSelected="1" zoomScaleSheetLayoutView="200" zoomScalePageLayoutView="0" workbookViewId="0" topLeftCell="A153">
      <selection activeCell="H82" sqref="H82"/>
    </sheetView>
  </sheetViews>
  <sheetFormatPr defaultColWidth="9.00390625" defaultRowHeight="12.75"/>
  <cols>
    <col min="1" max="1" width="6.25390625" style="11" customWidth="1"/>
    <col min="2" max="2" width="6.875" style="11" customWidth="1"/>
    <col min="3" max="3" width="9.25390625" style="51" customWidth="1"/>
    <col min="4" max="4" width="29.625" style="10" customWidth="1"/>
    <col min="5" max="5" width="14.375" style="10" customWidth="1"/>
    <col min="6" max="6" width="13.25390625" style="10" customWidth="1"/>
    <col min="7" max="7" width="11.25390625" style="10" customWidth="1"/>
    <col min="8" max="16384" width="9.125" style="9" customWidth="1"/>
  </cols>
  <sheetData>
    <row r="1" spans="1:6" ht="13.5">
      <c r="A1" s="23"/>
      <c r="B1" s="24"/>
      <c r="C1" s="25"/>
      <c r="E1" s="26" t="s">
        <v>122</v>
      </c>
      <c r="F1" s="40"/>
    </row>
    <row r="2" spans="1:6" ht="13.5">
      <c r="A2" s="23"/>
      <c r="B2" s="24"/>
      <c r="C2" s="25"/>
      <c r="E2" s="26" t="s">
        <v>169</v>
      </c>
      <c r="F2" s="40"/>
    </row>
    <row r="3" spans="1:6" ht="13.5">
      <c r="A3" s="28"/>
      <c r="B3" s="29"/>
      <c r="C3" s="28"/>
      <c r="E3" s="31" t="s">
        <v>192</v>
      </c>
      <c r="F3" s="40"/>
    </row>
    <row r="4" spans="1:6" ht="13.5">
      <c r="A4" s="28"/>
      <c r="B4" s="29"/>
      <c r="C4" s="84"/>
      <c r="D4" s="27"/>
      <c r="E4" s="27"/>
      <c r="F4" s="32"/>
    </row>
    <row r="5" spans="1:6" ht="15.75">
      <c r="A5" s="28"/>
      <c r="B5" s="29"/>
      <c r="C5" s="85"/>
      <c r="D5" s="33"/>
      <c r="E5" s="34"/>
      <c r="F5" s="32"/>
    </row>
    <row r="6" spans="1:6" ht="15.75">
      <c r="A6" s="28"/>
      <c r="B6" s="29"/>
      <c r="C6" s="85"/>
      <c r="D6" s="33"/>
      <c r="E6" s="34"/>
      <c r="F6" s="32"/>
    </row>
    <row r="7" spans="1:7" s="8" customFormat="1" ht="15.75">
      <c r="A7" s="28"/>
      <c r="B7" s="29"/>
      <c r="C7" s="85"/>
      <c r="D7" s="65" t="s">
        <v>129</v>
      </c>
      <c r="E7" s="66"/>
      <c r="F7" s="32"/>
      <c r="G7" s="35"/>
    </row>
    <row r="8" spans="1:6" ht="13.5">
      <c r="A8" s="28"/>
      <c r="B8" s="29"/>
      <c r="C8" s="28"/>
      <c r="D8" s="30"/>
      <c r="E8" s="27"/>
      <c r="F8" s="41"/>
    </row>
    <row r="9" spans="1:7" s="8" customFormat="1" ht="12.75" customHeight="1">
      <c r="A9" s="133" t="s">
        <v>119</v>
      </c>
      <c r="B9" s="134"/>
      <c r="C9" s="135"/>
      <c r="D9" s="68"/>
      <c r="E9" s="69"/>
      <c r="F9" s="70"/>
      <c r="G9" s="144"/>
    </row>
    <row r="10" spans="1:7" ht="10.5" customHeight="1">
      <c r="A10" s="136"/>
      <c r="B10" s="137"/>
      <c r="C10" s="138"/>
      <c r="D10" s="71"/>
      <c r="E10" s="72"/>
      <c r="F10" s="73"/>
      <c r="G10" s="145"/>
    </row>
    <row r="11" spans="1:7" ht="12.75">
      <c r="A11" s="139"/>
      <c r="B11" s="140"/>
      <c r="C11" s="141"/>
      <c r="D11" s="70"/>
      <c r="E11" s="131" t="s">
        <v>193</v>
      </c>
      <c r="F11" s="131" t="s">
        <v>194</v>
      </c>
      <c r="G11" s="146" t="s">
        <v>195</v>
      </c>
    </row>
    <row r="12" spans="1:7" ht="23.25" customHeight="1">
      <c r="A12" s="130" t="s">
        <v>118</v>
      </c>
      <c r="B12" s="130"/>
      <c r="C12" s="130"/>
      <c r="D12" s="74" t="s">
        <v>28</v>
      </c>
      <c r="E12" s="143"/>
      <c r="F12" s="132"/>
      <c r="G12" s="147"/>
    </row>
    <row r="13" spans="1:7" s="2" customFormat="1" ht="12.75">
      <c r="A13" s="62">
        <v>1</v>
      </c>
      <c r="B13" s="62">
        <v>2</v>
      </c>
      <c r="C13" s="62">
        <v>3</v>
      </c>
      <c r="D13" s="63">
        <v>4</v>
      </c>
      <c r="E13" s="64">
        <v>5</v>
      </c>
      <c r="F13" s="64">
        <v>6</v>
      </c>
      <c r="G13" s="106">
        <v>7</v>
      </c>
    </row>
    <row r="14" spans="1:7" ht="12.75">
      <c r="A14" s="75" t="s">
        <v>0</v>
      </c>
      <c r="B14" s="75"/>
      <c r="C14" s="86"/>
      <c r="D14" s="76" t="s">
        <v>27</v>
      </c>
      <c r="E14" s="77">
        <f>E15</f>
        <v>221100</v>
      </c>
      <c r="F14" s="77">
        <f>F15</f>
        <v>221836.18</v>
      </c>
      <c r="G14" s="112">
        <f aca="true" t="shared" si="0" ref="G14:G35">F14/E14</f>
        <v>1.0033296246042513</v>
      </c>
    </row>
    <row r="15" spans="1:7" s="12" customFormat="1" ht="13.5">
      <c r="A15" s="16"/>
      <c r="B15" s="16" t="s">
        <v>1</v>
      </c>
      <c r="C15" s="87"/>
      <c r="D15" s="53" t="s">
        <v>103</v>
      </c>
      <c r="E15" s="54">
        <f>E17+E16</f>
        <v>221100</v>
      </c>
      <c r="F15" s="54">
        <f>F17+F16</f>
        <v>221836.18</v>
      </c>
      <c r="G15" s="114">
        <f t="shared" si="0"/>
        <v>1.0033296246042513</v>
      </c>
    </row>
    <row r="16" spans="1:18" ht="89.25">
      <c r="A16" s="17"/>
      <c r="B16" s="17"/>
      <c r="C16" s="88" t="s">
        <v>31</v>
      </c>
      <c r="D16" s="55" t="s">
        <v>123</v>
      </c>
      <c r="E16" s="56">
        <v>1000</v>
      </c>
      <c r="F16" s="56">
        <v>1736.93</v>
      </c>
      <c r="G16" s="113">
        <f t="shared" si="0"/>
        <v>1.73693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8" ht="62.25" customHeight="1">
      <c r="A17" s="17"/>
      <c r="B17" s="17"/>
      <c r="C17" s="88" t="s">
        <v>29</v>
      </c>
      <c r="D17" s="3" t="s">
        <v>30</v>
      </c>
      <c r="E17" s="60">
        <v>220100</v>
      </c>
      <c r="F17" s="18">
        <v>220099.25</v>
      </c>
      <c r="G17" s="113">
        <f t="shared" si="0"/>
        <v>0.9999965924579737</v>
      </c>
      <c r="H17" s="96"/>
    </row>
    <row r="18" spans="1:7" ht="26.25" customHeight="1">
      <c r="A18" s="75" t="s">
        <v>2</v>
      </c>
      <c r="B18" s="75"/>
      <c r="C18" s="86"/>
      <c r="D18" s="78" t="s">
        <v>36</v>
      </c>
      <c r="E18" s="77">
        <f>E19</f>
        <v>601040</v>
      </c>
      <c r="F18" s="77">
        <f>F19</f>
        <v>302462.73</v>
      </c>
      <c r="G18" s="112">
        <f t="shared" si="0"/>
        <v>0.5032322807134301</v>
      </c>
    </row>
    <row r="19" spans="1:7" s="12" customFormat="1" ht="13.5">
      <c r="A19" s="16"/>
      <c r="B19" s="16" t="s">
        <v>3</v>
      </c>
      <c r="C19" s="87"/>
      <c r="D19" s="5" t="s">
        <v>37</v>
      </c>
      <c r="E19" s="110">
        <f>SUM(E20:E23)</f>
        <v>601040</v>
      </c>
      <c r="F19" s="54">
        <f>SUM(F20:F23)</f>
        <v>302462.73</v>
      </c>
      <c r="G19" s="107">
        <f t="shared" si="0"/>
        <v>0.5032322807134301</v>
      </c>
    </row>
    <row r="20" spans="1:7" ht="12.75">
      <c r="A20" s="17"/>
      <c r="B20" s="17"/>
      <c r="C20" s="88" t="s">
        <v>33</v>
      </c>
      <c r="D20" s="3" t="s">
        <v>51</v>
      </c>
      <c r="E20" s="18">
        <v>25000</v>
      </c>
      <c r="F20" s="18">
        <v>10801.5</v>
      </c>
      <c r="G20" s="111">
        <f t="shared" si="0"/>
        <v>0.43206</v>
      </c>
    </row>
    <row r="21" spans="1:7" ht="12.75">
      <c r="A21" s="17"/>
      <c r="B21" s="17"/>
      <c r="C21" s="88" t="s">
        <v>34</v>
      </c>
      <c r="D21" s="3" t="s">
        <v>38</v>
      </c>
      <c r="E21" s="18">
        <v>552000</v>
      </c>
      <c r="F21" s="105">
        <v>268879.24</v>
      </c>
      <c r="G21" s="111">
        <f t="shared" si="0"/>
        <v>0.4871000724637681</v>
      </c>
    </row>
    <row r="22" spans="1:7" ht="12.75">
      <c r="A22" s="17"/>
      <c r="B22" s="17"/>
      <c r="C22" s="88" t="s">
        <v>35</v>
      </c>
      <c r="D22" s="3" t="s">
        <v>39</v>
      </c>
      <c r="E22" s="18">
        <v>3000</v>
      </c>
      <c r="F22" s="18">
        <v>1259.67</v>
      </c>
      <c r="G22" s="111">
        <f t="shared" si="0"/>
        <v>0.41989000000000004</v>
      </c>
    </row>
    <row r="23" spans="1:7" ht="12.75">
      <c r="A23" s="17"/>
      <c r="B23" s="17"/>
      <c r="C23" s="88" t="s">
        <v>170</v>
      </c>
      <c r="D23" s="3" t="s">
        <v>171</v>
      </c>
      <c r="E23" s="18">
        <v>21040</v>
      </c>
      <c r="F23" s="18">
        <v>21522.32</v>
      </c>
      <c r="G23" s="111">
        <f t="shared" si="0"/>
        <v>1.0229239543726236</v>
      </c>
    </row>
    <row r="24" spans="1:7" s="2" customFormat="1" ht="12.75">
      <c r="A24" s="75" t="s">
        <v>40</v>
      </c>
      <c r="B24" s="75"/>
      <c r="C24" s="86"/>
      <c r="D24" s="79" t="s">
        <v>43</v>
      </c>
      <c r="E24" s="77">
        <f>E25+E28</f>
        <v>245534</v>
      </c>
      <c r="F24" s="77">
        <f>F25+F28</f>
        <v>56328.62</v>
      </c>
      <c r="G24" s="109">
        <f t="shared" si="0"/>
        <v>0.22941270862691115</v>
      </c>
    </row>
    <row r="25" spans="1:7" s="12" customFormat="1" ht="13.5">
      <c r="A25" s="16"/>
      <c r="B25" s="16" t="s">
        <v>41</v>
      </c>
      <c r="C25" s="87"/>
      <c r="D25" s="5" t="s">
        <v>45</v>
      </c>
      <c r="E25" s="54">
        <f>E26+E27</f>
        <v>95534</v>
      </c>
      <c r="F25" s="54">
        <f>F26+F27</f>
        <v>56328.62</v>
      </c>
      <c r="G25" s="114">
        <f t="shared" si="0"/>
        <v>0.5896185651181779</v>
      </c>
    </row>
    <row r="26" spans="1:7" ht="63.75" customHeight="1">
      <c r="A26" s="17"/>
      <c r="B26" s="15"/>
      <c r="C26" s="88" t="s">
        <v>172</v>
      </c>
      <c r="D26" s="7" t="s">
        <v>173</v>
      </c>
      <c r="E26" s="18">
        <v>90000</v>
      </c>
      <c r="F26" s="18">
        <v>50794.29</v>
      </c>
      <c r="G26" s="113">
        <f t="shared" si="0"/>
        <v>0.564381</v>
      </c>
    </row>
    <row r="27" spans="1:7" ht="102.75" customHeight="1">
      <c r="A27" s="17"/>
      <c r="B27" s="15"/>
      <c r="C27" s="88" t="s">
        <v>156</v>
      </c>
      <c r="D27" s="7" t="s">
        <v>157</v>
      </c>
      <c r="E27" s="18">
        <v>5534</v>
      </c>
      <c r="F27" s="18">
        <v>5534.33</v>
      </c>
      <c r="G27" s="113">
        <f t="shared" si="0"/>
        <v>1.0000596313697145</v>
      </c>
    </row>
    <row r="28" spans="1:7" s="12" customFormat="1" ht="18" customHeight="1">
      <c r="A28" s="16"/>
      <c r="B28" s="16" t="s">
        <v>42</v>
      </c>
      <c r="C28" s="87"/>
      <c r="D28" s="6" t="s">
        <v>44</v>
      </c>
      <c r="E28" s="54">
        <f>E29</f>
        <v>150000</v>
      </c>
      <c r="F28" s="54">
        <f>F29</f>
        <v>0</v>
      </c>
      <c r="G28" s="107">
        <f t="shared" si="0"/>
        <v>0</v>
      </c>
    </row>
    <row r="29" spans="1:7" ht="75" customHeight="1">
      <c r="A29" s="17"/>
      <c r="B29" s="15"/>
      <c r="C29" s="88" t="s">
        <v>158</v>
      </c>
      <c r="D29" s="55" t="s">
        <v>159</v>
      </c>
      <c r="E29" s="18">
        <v>150000</v>
      </c>
      <c r="F29" s="18">
        <v>0</v>
      </c>
      <c r="G29" s="111">
        <f t="shared" si="0"/>
        <v>0</v>
      </c>
    </row>
    <row r="30" spans="1:7" ht="12.75">
      <c r="A30" s="75" t="s">
        <v>149</v>
      </c>
      <c r="B30" s="75"/>
      <c r="C30" s="86"/>
      <c r="D30" s="78" t="s">
        <v>155</v>
      </c>
      <c r="E30" s="77">
        <f>E31</f>
        <v>28350</v>
      </c>
      <c r="F30" s="77">
        <f>F31</f>
        <v>28350</v>
      </c>
      <c r="G30" s="112">
        <f t="shared" si="0"/>
        <v>1</v>
      </c>
    </row>
    <row r="31" spans="1:7" s="96" customFormat="1" ht="27">
      <c r="A31" s="97"/>
      <c r="B31" s="99" t="s">
        <v>150</v>
      </c>
      <c r="C31" s="98"/>
      <c r="D31" s="103" t="s">
        <v>152</v>
      </c>
      <c r="E31" s="102">
        <f>E32</f>
        <v>28350</v>
      </c>
      <c r="F31" s="102">
        <f>F32</f>
        <v>28350</v>
      </c>
      <c r="G31" s="114">
        <f t="shared" si="0"/>
        <v>1</v>
      </c>
    </row>
    <row r="32" spans="1:7" s="96" customFormat="1" ht="89.25">
      <c r="A32" s="97"/>
      <c r="B32" s="99"/>
      <c r="C32" s="100" t="s">
        <v>160</v>
      </c>
      <c r="D32" s="3" t="s">
        <v>161</v>
      </c>
      <c r="E32" s="101">
        <v>28350</v>
      </c>
      <c r="F32" s="101">
        <v>28350</v>
      </c>
      <c r="G32" s="115">
        <f t="shared" si="0"/>
        <v>1</v>
      </c>
    </row>
    <row r="33" spans="1:7" ht="12.75">
      <c r="A33" s="75" t="s">
        <v>4</v>
      </c>
      <c r="B33" s="75"/>
      <c r="C33" s="86"/>
      <c r="D33" s="78" t="s">
        <v>47</v>
      </c>
      <c r="E33" s="77">
        <f>E34</f>
        <v>359400</v>
      </c>
      <c r="F33" s="77">
        <f>F34</f>
        <v>37063.71000000001</v>
      </c>
      <c r="G33" s="112">
        <f t="shared" si="0"/>
        <v>0.10312662771285477</v>
      </c>
    </row>
    <row r="34" spans="1:7" s="12" customFormat="1" ht="27">
      <c r="A34" s="16"/>
      <c r="B34" s="16" t="s">
        <v>5</v>
      </c>
      <c r="C34" s="87"/>
      <c r="D34" s="5" t="s">
        <v>48</v>
      </c>
      <c r="E34" s="54">
        <f>SUM(E35:E39)</f>
        <v>359400</v>
      </c>
      <c r="F34" s="54">
        <f>SUM(F35:F39)</f>
        <v>37063.71000000001</v>
      </c>
      <c r="G34" s="114">
        <f t="shared" si="0"/>
        <v>0.10312662771285477</v>
      </c>
    </row>
    <row r="35" spans="1:7" ht="37.5" customHeight="1">
      <c r="A35" s="17"/>
      <c r="B35" s="17"/>
      <c r="C35" s="88" t="s">
        <v>46</v>
      </c>
      <c r="D35" s="3" t="s">
        <v>49</v>
      </c>
      <c r="E35" s="18">
        <v>12000</v>
      </c>
      <c r="F35" s="18">
        <v>11901</v>
      </c>
      <c r="G35" s="115">
        <f t="shared" si="0"/>
        <v>0.99175</v>
      </c>
    </row>
    <row r="36" spans="1:7" ht="17.25" customHeight="1">
      <c r="A36" s="17"/>
      <c r="B36" s="17"/>
      <c r="C36" s="88" t="s">
        <v>33</v>
      </c>
      <c r="D36" s="3" t="s">
        <v>162</v>
      </c>
      <c r="E36" s="18">
        <v>0</v>
      </c>
      <c r="F36" s="18">
        <v>738</v>
      </c>
      <c r="G36" s="115">
        <v>0</v>
      </c>
    </row>
    <row r="37" spans="1:7" ht="94.5" customHeight="1">
      <c r="A37" s="17"/>
      <c r="B37" s="17"/>
      <c r="C37" s="88" t="s">
        <v>31</v>
      </c>
      <c r="D37" s="3" t="s">
        <v>32</v>
      </c>
      <c r="E37" s="18">
        <v>47400</v>
      </c>
      <c r="F37" s="18">
        <v>24377.66</v>
      </c>
      <c r="G37" s="115">
        <f>F37/E37</f>
        <v>0.5142966244725738</v>
      </c>
    </row>
    <row r="38" spans="1:7" ht="50.25" customHeight="1">
      <c r="A38" s="17"/>
      <c r="B38" s="17"/>
      <c r="C38" s="88" t="s">
        <v>174</v>
      </c>
      <c r="D38" s="3" t="s">
        <v>175</v>
      </c>
      <c r="E38" s="18">
        <v>300000</v>
      </c>
      <c r="F38" s="18">
        <v>0</v>
      </c>
      <c r="G38" s="115">
        <f>F38/E38</f>
        <v>0</v>
      </c>
    </row>
    <row r="39" spans="1:7" ht="15.75" customHeight="1">
      <c r="A39" s="17"/>
      <c r="B39" s="17"/>
      <c r="C39" s="88" t="s">
        <v>35</v>
      </c>
      <c r="D39" s="116" t="s">
        <v>39</v>
      </c>
      <c r="E39" s="18">
        <v>0</v>
      </c>
      <c r="F39" s="18">
        <v>47.05</v>
      </c>
      <c r="G39" s="115">
        <v>0</v>
      </c>
    </row>
    <row r="40" spans="1:7" s="123" customFormat="1" ht="15.75" customHeight="1">
      <c r="A40" s="119" t="s">
        <v>177</v>
      </c>
      <c r="B40" s="119"/>
      <c r="C40" s="120"/>
      <c r="D40" s="121" t="s">
        <v>178</v>
      </c>
      <c r="E40" s="122">
        <f>E41</f>
        <v>0</v>
      </c>
      <c r="F40" s="122">
        <f>F41</f>
        <v>88.56</v>
      </c>
      <c r="G40" s="109">
        <v>0</v>
      </c>
    </row>
    <row r="41" spans="1:7" s="12" customFormat="1" ht="30.75" customHeight="1">
      <c r="A41" s="16"/>
      <c r="B41" s="16" t="s">
        <v>176</v>
      </c>
      <c r="C41" s="87"/>
      <c r="D41" s="117" t="s">
        <v>179</v>
      </c>
      <c r="E41" s="54">
        <f>E42</f>
        <v>0</v>
      </c>
      <c r="F41" s="54">
        <f>F42</f>
        <v>88.56</v>
      </c>
      <c r="G41" s="118">
        <v>0</v>
      </c>
    </row>
    <row r="42" spans="1:7" ht="15.75" customHeight="1">
      <c r="A42" s="17"/>
      <c r="B42" s="17"/>
      <c r="C42" s="88" t="s">
        <v>35</v>
      </c>
      <c r="D42" s="116" t="s">
        <v>39</v>
      </c>
      <c r="E42" s="18">
        <v>0</v>
      </c>
      <c r="F42" s="18">
        <v>88.56</v>
      </c>
      <c r="G42" s="115">
        <v>0</v>
      </c>
    </row>
    <row r="43" spans="1:7" ht="12.75">
      <c r="A43" s="75" t="s">
        <v>6</v>
      </c>
      <c r="B43" s="75"/>
      <c r="C43" s="86"/>
      <c r="D43" s="79" t="s">
        <v>53</v>
      </c>
      <c r="E43" s="77">
        <f>E44</f>
        <v>65500</v>
      </c>
      <c r="F43" s="77">
        <f>F44</f>
        <v>33235.55</v>
      </c>
      <c r="G43" s="112">
        <f>F43/E43</f>
        <v>0.5074129770992367</v>
      </c>
    </row>
    <row r="44" spans="1:7" s="12" customFormat="1" ht="13.5">
      <c r="A44" s="16"/>
      <c r="B44" s="16" t="s">
        <v>7</v>
      </c>
      <c r="C44" s="87"/>
      <c r="D44" s="5" t="s">
        <v>54</v>
      </c>
      <c r="E44" s="54">
        <f>E45+E46</f>
        <v>65500</v>
      </c>
      <c r="F44" s="54">
        <f>F45+F46</f>
        <v>33235.55</v>
      </c>
      <c r="G44" s="124">
        <f>F44/E44</f>
        <v>0.5074129770992367</v>
      </c>
    </row>
    <row r="45" spans="1:7" ht="63" customHeight="1">
      <c r="A45" s="17"/>
      <c r="B45" s="17"/>
      <c r="C45" s="88" t="s">
        <v>29</v>
      </c>
      <c r="D45" s="3" t="s">
        <v>30</v>
      </c>
      <c r="E45" s="18">
        <v>65500</v>
      </c>
      <c r="F45" s="18">
        <v>33234</v>
      </c>
      <c r="G45" s="108">
        <f>F45/E45</f>
        <v>0.5073893129770992</v>
      </c>
    </row>
    <row r="46" spans="1:7" ht="63.75" customHeight="1">
      <c r="A46" s="17"/>
      <c r="B46" s="17"/>
      <c r="C46" s="88" t="s">
        <v>52</v>
      </c>
      <c r="D46" s="55" t="s">
        <v>55</v>
      </c>
      <c r="E46" s="18">
        <v>0</v>
      </c>
      <c r="F46" s="18">
        <v>1.55</v>
      </c>
      <c r="G46" s="108">
        <v>0</v>
      </c>
    </row>
    <row r="47" spans="1:7" ht="42" customHeight="1">
      <c r="A47" s="75" t="s">
        <v>8</v>
      </c>
      <c r="B47" s="75"/>
      <c r="C47" s="86"/>
      <c r="D47" s="78" t="s">
        <v>56</v>
      </c>
      <c r="E47" s="77">
        <f>E48</f>
        <v>1488</v>
      </c>
      <c r="F47" s="77">
        <f>F48</f>
        <v>744</v>
      </c>
      <c r="G47" s="112">
        <f aca="true" t="shared" si="1" ref="G47:G57">F47/E47</f>
        <v>0.5</v>
      </c>
    </row>
    <row r="48" spans="1:7" s="12" customFormat="1" ht="40.5">
      <c r="A48" s="16"/>
      <c r="B48" s="16" t="s">
        <v>9</v>
      </c>
      <c r="C48" s="87"/>
      <c r="D48" s="5" t="s">
        <v>57</v>
      </c>
      <c r="E48" s="54">
        <f>E49</f>
        <v>1488</v>
      </c>
      <c r="F48" s="54">
        <f>F49</f>
        <v>744</v>
      </c>
      <c r="G48" s="114">
        <f t="shared" si="1"/>
        <v>0.5</v>
      </c>
    </row>
    <row r="49" spans="1:7" ht="66" customHeight="1">
      <c r="A49" s="17"/>
      <c r="B49" s="17"/>
      <c r="C49" s="88" t="s">
        <v>29</v>
      </c>
      <c r="D49" s="3" t="s">
        <v>58</v>
      </c>
      <c r="E49" s="18">
        <v>1488</v>
      </c>
      <c r="F49" s="18">
        <v>744</v>
      </c>
      <c r="G49" s="115">
        <f t="shared" si="1"/>
        <v>0.5</v>
      </c>
    </row>
    <row r="50" spans="1:7" ht="25.5" customHeight="1">
      <c r="A50" s="75" t="s">
        <v>130</v>
      </c>
      <c r="B50" s="80"/>
      <c r="C50" s="90"/>
      <c r="D50" s="78" t="s">
        <v>131</v>
      </c>
      <c r="E50" s="81">
        <f>E51</f>
        <v>19973</v>
      </c>
      <c r="F50" s="81">
        <f>F51</f>
        <v>10000</v>
      </c>
      <c r="G50" s="112">
        <f t="shared" si="1"/>
        <v>0.5006759124818505</v>
      </c>
    </row>
    <row r="51" spans="1:7" ht="15" customHeight="1">
      <c r="A51" s="17"/>
      <c r="B51" s="16" t="s">
        <v>132</v>
      </c>
      <c r="C51" s="91"/>
      <c r="D51" s="5" t="s">
        <v>141</v>
      </c>
      <c r="E51" s="67">
        <f>E52+E53</f>
        <v>19973</v>
      </c>
      <c r="F51" s="67">
        <f>F52+F53</f>
        <v>10000</v>
      </c>
      <c r="G51" s="114">
        <f t="shared" si="1"/>
        <v>0.5006759124818505</v>
      </c>
    </row>
    <row r="52" spans="1:7" ht="91.5" customHeight="1">
      <c r="A52" s="17"/>
      <c r="B52" s="17"/>
      <c r="C52" s="88" t="s">
        <v>142</v>
      </c>
      <c r="D52" s="3" t="s">
        <v>143</v>
      </c>
      <c r="E52" s="18">
        <v>9973</v>
      </c>
      <c r="F52" s="18">
        <v>0</v>
      </c>
      <c r="G52" s="113">
        <f t="shared" si="1"/>
        <v>0</v>
      </c>
    </row>
    <row r="53" spans="1:7" ht="77.25" customHeight="1">
      <c r="A53" s="17"/>
      <c r="B53" s="17"/>
      <c r="C53" s="88" t="s">
        <v>158</v>
      </c>
      <c r="D53" s="3" t="s">
        <v>159</v>
      </c>
      <c r="E53" s="18">
        <v>10000</v>
      </c>
      <c r="F53" s="18">
        <v>10000</v>
      </c>
      <c r="G53" s="113">
        <f t="shared" si="1"/>
        <v>1</v>
      </c>
    </row>
    <row r="54" spans="1:7" ht="64.5" customHeight="1">
      <c r="A54" s="75" t="s">
        <v>10</v>
      </c>
      <c r="B54" s="75"/>
      <c r="C54" s="86"/>
      <c r="D54" s="78" t="s">
        <v>61</v>
      </c>
      <c r="E54" s="77">
        <f>E55+E57+E65+E75+E80</f>
        <v>5323900</v>
      </c>
      <c r="F54" s="77">
        <f>F55+F57+F65+F75+F80</f>
        <v>2673932.1100000003</v>
      </c>
      <c r="G54" s="109">
        <f t="shared" si="1"/>
        <v>0.5022506264204812</v>
      </c>
    </row>
    <row r="55" spans="1:7" s="12" customFormat="1" ht="27">
      <c r="A55" s="16"/>
      <c r="B55" s="16" t="s">
        <v>11</v>
      </c>
      <c r="C55" s="87"/>
      <c r="D55" s="5" t="s">
        <v>62</v>
      </c>
      <c r="E55" s="54">
        <f>E56</f>
        <v>10000</v>
      </c>
      <c r="F55" s="54">
        <v>4695.56</v>
      </c>
      <c r="G55" s="114">
        <f t="shared" si="1"/>
        <v>0.46955600000000003</v>
      </c>
    </row>
    <row r="56" spans="1:7" ht="37.5" customHeight="1">
      <c r="A56" s="17"/>
      <c r="B56" s="17"/>
      <c r="C56" s="88" t="s">
        <v>59</v>
      </c>
      <c r="D56" s="3" t="s">
        <v>63</v>
      </c>
      <c r="E56" s="18">
        <v>10000</v>
      </c>
      <c r="F56" s="18">
        <v>4695.56</v>
      </c>
      <c r="G56" s="113">
        <f t="shared" si="1"/>
        <v>0.46955600000000003</v>
      </c>
    </row>
    <row r="57" spans="1:7" s="12" customFormat="1" ht="71.25" customHeight="1">
      <c r="A57" s="16"/>
      <c r="B57" s="16" t="s">
        <v>12</v>
      </c>
      <c r="C57" s="87"/>
      <c r="D57" s="5" t="s">
        <v>65</v>
      </c>
      <c r="E57" s="54">
        <f>SUM(E58:E64)</f>
        <v>1314700</v>
      </c>
      <c r="F57" s="54">
        <f>SUM(F58:F64)</f>
        <v>715136.6</v>
      </c>
      <c r="G57" s="107">
        <f t="shared" si="1"/>
        <v>0.5439542100859511</v>
      </c>
    </row>
    <row r="58" spans="1:7" ht="15.75" customHeight="1">
      <c r="A58" s="17"/>
      <c r="B58" s="17"/>
      <c r="C58" s="88" t="s">
        <v>70</v>
      </c>
      <c r="D58" s="3" t="s">
        <v>66</v>
      </c>
      <c r="E58" s="18">
        <v>1290000</v>
      </c>
      <c r="F58" s="18">
        <v>705484.5</v>
      </c>
      <c r="G58" s="111">
        <f aca="true" t="shared" si="2" ref="G58:G64">F58/E58</f>
        <v>0.5468872093023256</v>
      </c>
    </row>
    <row r="59" spans="1:7" s="27" customFormat="1" ht="12.75">
      <c r="A59" s="17"/>
      <c r="B59" s="17"/>
      <c r="C59" s="92" t="s">
        <v>74</v>
      </c>
      <c r="D59" s="49" t="s">
        <v>77</v>
      </c>
      <c r="E59" s="50">
        <v>600</v>
      </c>
      <c r="F59" s="57">
        <v>-183</v>
      </c>
      <c r="G59" s="111">
        <f t="shared" si="2"/>
        <v>-0.305</v>
      </c>
    </row>
    <row r="60" spans="1:7" ht="12.75">
      <c r="A60" s="17"/>
      <c r="B60" s="17"/>
      <c r="C60" s="88" t="s">
        <v>71</v>
      </c>
      <c r="D60" s="3" t="s">
        <v>67</v>
      </c>
      <c r="E60" s="18">
        <v>13000</v>
      </c>
      <c r="F60" s="18">
        <v>6709</v>
      </c>
      <c r="G60" s="111">
        <f t="shared" si="2"/>
        <v>0.5160769230769231</v>
      </c>
    </row>
    <row r="61" spans="1:7" ht="15.75" customHeight="1">
      <c r="A61" s="17"/>
      <c r="B61" s="17"/>
      <c r="C61" s="88" t="s">
        <v>72</v>
      </c>
      <c r="D61" s="3" t="s">
        <v>68</v>
      </c>
      <c r="E61" s="18">
        <v>600</v>
      </c>
      <c r="F61" s="18">
        <v>0</v>
      </c>
      <c r="G61" s="111">
        <f t="shared" si="2"/>
        <v>0</v>
      </c>
    </row>
    <row r="62" spans="1:7" ht="25.5">
      <c r="A62" s="17"/>
      <c r="B62" s="17"/>
      <c r="C62" s="88" t="s">
        <v>73</v>
      </c>
      <c r="D62" s="3" t="s">
        <v>69</v>
      </c>
      <c r="E62" s="18">
        <v>100</v>
      </c>
      <c r="F62" s="18">
        <v>460</v>
      </c>
      <c r="G62" s="111">
        <f t="shared" si="2"/>
        <v>4.6</v>
      </c>
    </row>
    <row r="63" spans="1:7" ht="12.75">
      <c r="A63" s="17"/>
      <c r="B63" s="17"/>
      <c r="C63" s="88" t="s">
        <v>33</v>
      </c>
      <c r="D63" s="3" t="s">
        <v>162</v>
      </c>
      <c r="E63" s="18">
        <v>400</v>
      </c>
      <c r="F63" s="18">
        <v>98.6</v>
      </c>
      <c r="G63" s="111">
        <f t="shared" si="2"/>
        <v>0.2465</v>
      </c>
    </row>
    <row r="64" spans="1:7" ht="25.5">
      <c r="A64" s="17"/>
      <c r="B64" s="17"/>
      <c r="C64" s="88" t="s">
        <v>60</v>
      </c>
      <c r="D64" s="3" t="s">
        <v>64</v>
      </c>
      <c r="E64" s="18">
        <v>10000</v>
      </c>
      <c r="F64" s="18">
        <v>2567.5</v>
      </c>
      <c r="G64" s="111">
        <f t="shared" si="2"/>
        <v>0.25675</v>
      </c>
    </row>
    <row r="65" spans="1:7" s="12" customFormat="1" ht="66" customHeight="1">
      <c r="A65" s="16"/>
      <c r="B65" s="16" t="s">
        <v>13</v>
      </c>
      <c r="C65" s="87"/>
      <c r="D65" s="5" t="s">
        <v>148</v>
      </c>
      <c r="E65" s="54">
        <f>SUM(E66:E74)</f>
        <v>1160000</v>
      </c>
      <c r="F65" s="54">
        <f>SUM(F66:F74)</f>
        <v>723265.59</v>
      </c>
      <c r="G65" s="107">
        <f>F65/E65</f>
        <v>0.6235048189655172</v>
      </c>
    </row>
    <row r="66" spans="1:7" ht="18" customHeight="1">
      <c r="A66" s="17"/>
      <c r="B66" s="17"/>
      <c r="C66" s="88" t="s">
        <v>70</v>
      </c>
      <c r="D66" s="3" t="s">
        <v>66</v>
      </c>
      <c r="E66" s="58">
        <v>520000</v>
      </c>
      <c r="F66" s="58">
        <v>330123.55</v>
      </c>
      <c r="G66" s="111">
        <f aca="true" t="shared" si="3" ref="G66:G74">F66/E66</f>
        <v>0.6348529807692308</v>
      </c>
    </row>
    <row r="67" spans="1:7" ht="12.75">
      <c r="A67" s="17"/>
      <c r="B67" s="17"/>
      <c r="C67" s="88" t="s">
        <v>74</v>
      </c>
      <c r="D67" s="3" t="s">
        <v>77</v>
      </c>
      <c r="E67" s="18">
        <v>200000</v>
      </c>
      <c r="F67" s="18">
        <v>119165.78</v>
      </c>
      <c r="G67" s="111">
        <f t="shared" si="3"/>
        <v>0.5958289</v>
      </c>
    </row>
    <row r="68" spans="1:7" ht="12.75">
      <c r="A68" s="17"/>
      <c r="B68" s="17"/>
      <c r="C68" s="88" t="s">
        <v>71</v>
      </c>
      <c r="D68" s="3" t="s">
        <v>67</v>
      </c>
      <c r="E68" s="18">
        <v>17000</v>
      </c>
      <c r="F68" s="18">
        <v>12871.28</v>
      </c>
      <c r="G68" s="111">
        <f t="shared" si="3"/>
        <v>0.7571341176470588</v>
      </c>
    </row>
    <row r="69" spans="1:7" ht="16.5" customHeight="1">
      <c r="A69" s="17"/>
      <c r="B69" s="17"/>
      <c r="C69" s="88" t="s">
        <v>72</v>
      </c>
      <c r="D69" s="3" t="s">
        <v>68</v>
      </c>
      <c r="E69" s="18">
        <v>180000</v>
      </c>
      <c r="F69" s="18">
        <v>104189.57</v>
      </c>
      <c r="G69" s="111">
        <f t="shared" si="3"/>
        <v>0.5788309444444445</v>
      </c>
    </row>
    <row r="70" spans="1:7" ht="16.5" customHeight="1">
      <c r="A70" s="17"/>
      <c r="B70" s="17"/>
      <c r="C70" s="88" t="s">
        <v>75</v>
      </c>
      <c r="D70" s="3" t="s">
        <v>78</v>
      </c>
      <c r="E70" s="18">
        <v>20000</v>
      </c>
      <c r="F70" s="18">
        <v>16114</v>
      </c>
      <c r="G70" s="111">
        <f t="shared" si="3"/>
        <v>0.8057</v>
      </c>
    </row>
    <row r="71" spans="1:7" ht="16.5" customHeight="1">
      <c r="A71" s="17"/>
      <c r="B71" s="17"/>
      <c r="C71" s="88" t="s">
        <v>76</v>
      </c>
      <c r="D71" s="3" t="s">
        <v>79</v>
      </c>
      <c r="E71" s="18">
        <v>7000</v>
      </c>
      <c r="F71" s="18">
        <v>2634</v>
      </c>
      <c r="G71" s="111">
        <f t="shared" si="3"/>
        <v>0.3762857142857143</v>
      </c>
    </row>
    <row r="72" spans="1:7" ht="25.5">
      <c r="A72" s="17"/>
      <c r="B72" s="17"/>
      <c r="C72" s="88" t="s">
        <v>73</v>
      </c>
      <c r="D72" s="3" t="s">
        <v>69</v>
      </c>
      <c r="E72" s="18">
        <v>200000</v>
      </c>
      <c r="F72" s="18">
        <v>132176.4</v>
      </c>
      <c r="G72" s="111">
        <f t="shared" si="3"/>
        <v>0.660882</v>
      </c>
    </row>
    <row r="73" spans="1:7" ht="12.75">
      <c r="A73" s="17"/>
      <c r="B73" s="17"/>
      <c r="C73" s="88" t="s">
        <v>33</v>
      </c>
      <c r="D73" s="3" t="s">
        <v>162</v>
      </c>
      <c r="E73" s="18">
        <v>6000</v>
      </c>
      <c r="F73" s="18">
        <v>3130.2</v>
      </c>
      <c r="G73" s="111">
        <f t="shared" si="3"/>
        <v>0.5216999999999999</v>
      </c>
    </row>
    <row r="74" spans="1:7" ht="26.25" customHeight="1">
      <c r="A74" s="17"/>
      <c r="B74" s="17"/>
      <c r="C74" s="88" t="s">
        <v>60</v>
      </c>
      <c r="D74" s="3" t="s">
        <v>64</v>
      </c>
      <c r="E74" s="18">
        <v>10000</v>
      </c>
      <c r="F74" s="18">
        <v>2860.81</v>
      </c>
      <c r="G74" s="111">
        <f t="shared" si="3"/>
        <v>0.286081</v>
      </c>
    </row>
    <row r="75" spans="1:7" s="12" customFormat="1" ht="53.25" customHeight="1">
      <c r="A75" s="16"/>
      <c r="B75" s="16" t="s">
        <v>14</v>
      </c>
      <c r="C75" s="87"/>
      <c r="D75" s="5" t="s">
        <v>82</v>
      </c>
      <c r="E75" s="54">
        <f>SUM(E76:E78)</f>
        <v>113100</v>
      </c>
      <c r="F75" s="54">
        <f>SUM(F76:F78)</f>
        <v>78846.25</v>
      </c>
      <c r="G75" s="107">
        <f>F75/E75</f>
        <v>0.6971374889478338</v>
      </c>
    </row>
    <row r="76" spans="1:7" ht="16.5" customHeight="1">
      <c r="A76" s="17"/>
      <c r="B76" s="17"/>
      <c r="C76" s="88" t="s">
        <v>80</v>
      </c>
      <c r="D76" s="3" t="s">
        <v>83</v>
      </c>
      <c r="E76" s="18">
        <v>20000</v>
      </c>
      <c r="F76" s="18">
        <v>11120</v>
      </c>
      <c r="G76" s="111">
        <f>F76/E76</f>
        <v>0.556</v>
      </c>
    </row>
    <row r="77" spans="1:7" ht="15" customHeight="1">
      <c r="A77" s="17"/>
      <c r="B77" s="17"/>
      <c r="C77" s="88" t="s">
        <v>124</v>
      </c>
      <c r="D77" s="3" t="s">
        <v>125</v>
      </c>
      <c r="E77" s="18">
        <v>9100</v>
      </c>
      <c r="F77" s="18">
        <v>2595.4</v>
      </c>
      <c r="G77" s="111">
        <f>F77/E77</f>
        <v>0.2852087912087912</v>
      </c>
    </row>
    <row r="78" spans="1:7" ht="28.5" customHeight="1">
      <c r="A78" s="17"/>
      <c r="B78" s="17"/>
      <c r="C78" s="88" t="s">
        <v>81</v>
      </c>
      <c r="D78" s="3" t="s">
        <v>84</v>
      </c>
      <c r="E78" s="18">
        <v>84000</v>
      </c>
      <c r="F78" s="18">
        <v>65130.85</v>
      </c>
      <c r="G78" s="111">
        <f>F78/E78</f>
        <v>0.7753672619047619</v>
      </c>
    </row>
    <row r="79" spans="1:7" ht="17.25" customHeight="1" hidden="1">
      <c r="A79" s="17"/>
      <c r="B79" s="17"/>
      <c r="C79" s="88" t="s">
        <v>33</v>
      </c>
      <c r="D79" s="3" t="s">
        <v>51</v>
      </c>
      <c r="E79" s="18"/>
      <c r="F79" s="18"/>
      <c r="G79" s="108"/>
    </row>
    <row r="80" spans="1:7" s="12" customFormat="1" ht="40.5" customHeight="1">
      <c r="A80" s="16"/>
      <c r="B80" s="16" t="s">
        <v>15</v>
      </c>
      <c r="C80" s="87"/>
      <c r="D80" s="5" t="s">
        <v>85</v>
      </c>
      <c r="E80" s="54">
        <f>E81+E82</f>
        <v>2726100</v>
      </c>
      <c r="F80" s="54">
        <f>F81+F82</f>
        <v>1151988.11</v>
      </c>
      <c r="G80" s="107">
        <f>F80/E80</f>
        <v>0.4225773485932285</v>
      </c>
    </row>
    <row r="81" spans="1:7" ht="25.5">
      <c r="A81" s="17"/>
      <c r="B81" s="17"/>
      <c r="C81" s="88" t="s">
        <v>88</v>
      </c>
      <c r="D81" s="3" t="s">
        <v>86</v>
      </c>
      <c r="E81" s="18">
        <v>2723100</v>
      </c>
      <c r="F81" s="18">
        <v>1151723</v>
      </c>
      <c r="G81" s="111">
        <f>F81/E81</f>
        <v>0.4229455400095479</v>
      </c>
    </row>
    <row r="82" spans="1:7" ht="25.5">
      <c r="A82" s="17"/>
      <c r="B82" s="17"/>
      <c r="C82" s="88" t="s">
        <v>89</v>
      </c>
      <c r="D82" s="3" t="s">
        <v>87</v>
      </c>
      <c r="E82" s="18">
        <v>3000</v>
      </c>
      <c r="F82" s="18">
        <v>265.11</v>
      </c>
      <c r="G82" s="111">
        <f>F82/E82</f>
        <v>0.08837</v>
      </c>
    </row>
    <row r="83" spans="1:7" ht="12.75">
      <c r="A83" s="75" t="s">
        <v>16</v>
      </c>
      <c r="B83" s="75"/>
      <c r="C83" s="86"/>
      <c r="D83" s="78" t="s">
        <v>91</v>
      </c>
      <c r="E83" s="77">
        <f>E84+E86+E88+E90</f>
        <v>11359144</v>
      </c>
      <c r="F83" s="77">
        <f>F84+F86+F88+F90</f>
        <v>6443053.9</v>
      </c>
      <c r="G83" s="112">
        <f>F83/E83</f>
        <v>0.567212978372314</v>
      </c>
    </row>
    <row r="84" spans="1:7" s="12" customFormat="1" ht="41.25" customHeight="1">
      <c r="A84" s="16"/>
      <c r="B84" s="16" t="s">
        <v>17</v>
      </c>
      <c r="C84" s="87"/>
      <c r="D84" s="5" t="s">
        <v>92</v>
      </c>
      <c r="E84" s="54">
        <f>E85</f>
        <v>6549296</v>
      </c>
      <c r="F84" s="54">
        <f>F85</f>
        <v>4030336</v>
      </c>
      <c r="G84" s="114">
        <f aca="true" t="shared" si="4" ref="G84:G91">F84/E84</f>
        <v>0.6153846153846154</v>
      </c>
    </row>
    <row r="85" spans="1:7" ht="17.25" customHeight="1">
      <c r="A85" s="17"/>
      <c r="B85" s="17"/>
      <c r="C85" s="88" t="s">
        <v>90</v>
      </c>
      <c r="D85" s="3" t="s">
        <v>93</v>
      </c>
      <c r="E85" s="18">
        <v>6549296</v>
      </c>
      <c r="F85" s="18">
        <v>4030336</v>
      </c>
      <c r="G85" s="115">
        <f t="shared" si="4"/>
        <v>0.6153846153846154</v>
      </c>
    </row>
    <row r="86" spans="1:7" s="12" customFormat="1" ht="30" customHeight="1">
      <c r="A86" s="16"/>
      <c r="B86" s="16" t="s">
        <v>95</v>
      </c>
      <c r="C86" s="87"/>
      <c r="D86" s="5" t="s">
        <v>166</v>
      </c>
      <c r="E86" s="54">
        <f>E87</f>
        <v>4500040</v>
      </c>
      <c r="F86" s="54">
        <f>F87</f>
        <v>2250018</v>
      </c>
      <c r="G86" s="114">
        <f t="shared" si="4"/>
        <v>0.49999955555950615</v>
      </c>
    </row>
    <row r="87" spans="1:7" ht="18" customHeight="1">
      <c r="A87" s="17"/>
      <c r="B87" s="17"/>
      <c r="C87" s="88" t="s">
        <v>90</v>
      </c>
      <c r="D87" s="3" t="s">
        <v>93</v>
      </c>
      <c r="E87" s="18">
        <v>4500040</v>
      </c>
      <c r="F87" s="18">
        <v>2250018</v>
      </c>
      <c r="G87" s="115">
        <f t="shared" si="4"/>
        <v>0.49999955555950615</v>
      </c>
    </row>
    <row r="88" spans="1:7" s="12" customFormat="1" ht="15" customHeight="1">
      <c r="A88" s="16"/>
      <c r="B88" s="16" t="s">
        <v>18</v>
      </c>
      <c r="C88" s="87"/>
      <c r="D88" s="5" t="s">
        <v>94</v>
      </c>
      <c r="E88" s="54">
        <f>E89</f>
        <v>30000</v>
      </c>
      <c r="F88" s="54">
        <f>F89</f>
        <v>22797.9</v>
      </c>
      <c r="G88" s="114">
        <f t="shared" si="4"/>
        <v>0.75993</v>
      </c>
    </row>
    <row r="89" spans="1:7" ht="12.75">
      <c r="A89" s="17"/>
      <c r="B89" s="17"/>
      <c r="C89" s="88" t="s">
        <v>35</v>
      </c>
      <c r="D89" s="3" t="s">
        <v>39</v>
      </c>
      <c r="E89" s="18">
        <v>30000</v>
      </c>
      <c r="F89" s="18">
        <v>22797.9</v>
      </c>
      <c r="G89" s="115">
        <f t="shared" si="4"/>
        <v>0.75993</v>
      </c>
    </row>
    <row r="90" spans="1:7" s="12" customFormat="1" ht="27.75" customHeight="1">
      <c r="A90" s="16"/>
      <c r="B90" s="16" t="s">
        <v>96</v>
      </c>
      <c r="C90" s="87"/>
      <c r="D90" s="59" t="s">
        <v>97</v>
      </c>
      <c r="E90" s="54">
        <f>E91</f>
        <v>279808</v>
      </c>
      <c r="F90" s="54">
        <f>F91</f>
        <v>139902</v>
      </c>
      <c r="G90" s="114">
        <f t="shared" si="4"/>
        <v>0.49999285224153706</v>
      </c>
    </row>
    <row r="91" spans="1:7" ht="17.25" customHeight="1">
      <c r="A91" s="19"/>
      <c r="B91" s="15"/>
      <c r="C91" s="88" t="s">
        <v>90</v>
      </c>
      <c r="D91" s="3" t="s">
        <v>93</v>
      </c>
      <c r="E91" s="60">
        <v>279808</v>
      </c>
      <c r="F91" s="60">
        <v>139902</v>
      </c>
      <c r="G91" s="115">
        <f t="shared" si="4"/>
        <v>0.49999285224153706</v>
      </c>
    </row>
    <row r="92" spans="1:7" ht="89.25" customHeight="1" hidden="1">
      <c r="A92" s="19"/>
      <c r="B92" s="15"/>
      <c r="C92" s="88" t="s">
        <v>142</v>
      </c>
      <c r="D92" s="3" t="s">
        <v>143</v>
      </c>
      <c r="E92" s="60"/>
      <c r="F92" s="60"/>
      <c r="G92" s="108"/>
    </row>
    <row r="93" spans="1:7" s="2" customFormat="1" ht="12.75">
      <c r="A93" s="75" t="s">
        <v>19</v>
      </c>
      <c r="B93" s="75"/>
      <c r="C93" s="86"/>
      <c r="D93" s="78" t="s">
        <v>120</v>
      </c>
      <c r="E93" s="81">
        <f>E94+E99+E105+E107+E102</f>
        <v>296545</v>
      </c>
      <c r="F93" s="81">
        <f>F94+F99+F102+F105+F107</f>
        <v>174909.75</v>
      </c>
      <c r="G93" s="109">
        <f>F93/E93</f>
        <v>0.5898253216206647</v>
      </c>
    </row>
    <row r="94" spans="1:7" s="12" customFormat="1" ht="13.5">
      <c r="A94" s="16"/>
      <c r="B94" s="16" t="s">
        <v>20</v>
      </c>
      <c r="C94" s="87"/>
      <c r="D94" s="61" t="s">
        <v>121</v>
      </c>
      <c r="E94" s="54">
        <f>SUM(E95:E98)</f>
        <v>80145</v>
      </c>
      <c r="F94" s="54">
        <f>SUM(F95:F98)</f>
        <v>55524.99</v>
      </c>
      <c r="G94" s="114">
        <f aca="true" t="shared" si="5" ref="G94:G106">F94/E94</f>
        <v>0.6928066629234512</v>
      </c>
    </row>
    <row r="95" spans="1:7" s="12" customFormat="1" ht="13.5">
      <c r="A95" s="16"/>
      <c r="B95" s="16"/>
      <c r="C95" s="88" t="s">
        <v>33</v>
      </c>
      <c r="D95" s="3" t="s">
        <v>51</v>
      </c>
      <c r="E95" s="60">
        <v>0</v>
      </c>
      <c r="F95" s="60">
        <v>9</v>
      </c>
      <c r="G95" s="113">
        <v>0</v>
      </c>
    </row>
    <row r="96" spans="1:7" ht="90" customHeight="1">
      <c r="A96" s="17"/>
      <c r="B96" s="17"/>
      <c r="C96" s="88" t="s">
        <v>31</v>
      </c>
      <c r="D96" s="3" t="s">
        <v>50</v>
      </c>
      <c r="E96" s="18">
        <v>29700</v>
      </c>
      <c r="F96" s="18">
        <v>4833.44</v>
      </c>
      <c r="G96" s="113">
        <f t="shared" si="5"/>
        <v>0.16274208754208752</v>
      </c>
    </row>
    <row r="97" spans="1:7" ht="13.5" customHeight="1">
      <c r="A97" s="17"/>
      <c r="B97" s="17"/>
      <c r="C97" s="88" t="s">
        <v>170</v>
      </c>
      <c r="D97" s="3" t="s">
        <v>180</v>
      </c>
      <c r="E97" s="18">
        <v>0</v>
      </c>
      <c r="F97" s="18">
        <v>238.15</v>
      </c>
      <c r="G97" s="113">
        <v>0</v>
      </c>
    </row>
    <row r="98" spans="1:7" ht="89.25" customHeight="1">
      <c r="A98" s="17"/>
      <c r="B98" s="17"/>
      <c r="C98" s="88" t="s">
        <v>181</v>
      </c>
      <c r="D98" s="3" t="s">
        <v>143</v>
      </c>
      <c r="E98" s="18">
        <v>50445</v>
      </c>
      <c r="F98" s="18">
        <v>50444.4</v>
      </c>
      <c r="G98" s="113">
        <f t="shared" si="5"/>
        <v>0.999988105857865</v>
      </c>
    </row>
    <row r="99" spans="1:7" s="12" customFormat="1" ht="13.5">
      <c r="A99" s="16"/>
      <c r="B99" s="16" t="s">
        <v>100</v>
      </c>
      <c r="C99" s="87"/>
      <c r="D99" s="5" t="s">
        <v>101</v>
      </c>
      <c r="E99" s="54">
        <f>E100+E101</f>
        <v>179900</v>
      </c>
      <c r="F99" s="54">
        <f>F100+F101</f>
        <v>95556.25</v>
      </c>
      <c r="G99" s="114">
        <f t="shared" si="5"/>
        <v>0.5311631461923291</v>
      </c>
    </row>
    <row r="100" spans="1:7" ht="12.75">
      <c r="A100" s="17"/>
      <c r="B100" s="17"/>
      <c r="C100" s="88" t="s">
        <v>34</v>
      </c>
      <c r="D100" s="3" t="s">
        <v>38</v>
      </c>
      <c r="E100" s="18">
        <v>123000</v>
      </c>
      <c r="F100" s="18">
        <v>62066.25</v>
      </c>
      <c r="G100" s="113">
        <f t="shared" si="5"/>
        <v>0.5046036585365854</v>
      </c>
    </row>
    <row r="101" spans="1:7" ht="89.25">
      <c r="A101" s="17"/>
      <c r="B101" s="17"/>
      <c r="C101" s="88" t="s">
        <v>142</v>
      </c>
      <c r="D101" s="3" t="s">
        <v>143</v>
      </c>
      <c r="E101" s="18">
        <v>56900</v>
      </c>
      <c r="F101" s="18">
        <v>33490</v>
      </c>
      <c r="G101" s="113">
        <f t="shared" si="5"/>
        <v>0.5885764499121265</v>
      </c>
    </row>
    <row r="102" spans="1:7" s="12" customFormat="1" ht="13.5">
      <c r="A102" s="16"/>
      <c r="B102" s="16" t="s">
        <v>21</v>
      </c>
      <c r="C102" s="87"/>
      <c r="D102" s="5" t="s">
        <v>102</v>
      </c>
      <c r="E102" s="54">
        <f>E103+E104</f>
        <v>1500</v>
      </c>
      <c r="F102" s="54">
        <f>F103+F104</f>
        <v>2766</v>
      </c>
      <c r="G102" s="114">
        <f t="shared" si="5"/>
        <v>1.844</v>
      </c>
    </row>
    <row r="103" spans="1:7" ht="12.75">
      <c r="A103" s="17"/>
      <c r="B103" s="17"/>
      <c r="C103" s="88" t="s">
        <v>33</v>
      </c>
      <c r="D103" s="3" t="s">
        <v>51</v>
      </c>
      <c r="E103" s="18">
        <v>0</v>
      </c>
      <c r="F103" s="18">
        <v>36</v>
      </c>
      <c r="G103" s="113">
        <v>0</v>
      </c>
    </row>
    <row r="104" spans="1:7" ht="91.5" customHeight="1">
      <c r="A104" s="17"/>
      <c r="B104" s="17"/>
      <c r="C104" s="88" t="s">
        <v>31</v>
      </c>
      <c r="D104" s="3" t="s">
        <v>32</v>
      </c>
      <c r="E104" s="18">
        <v>1500</v>
      </c>
      <c r="F104" s="18">
        <v>2730</v>
      </c>
      <c r="G104" s="113">
        <f t="shared" si="5"/>
        <v>1.82</v>
      </c>
    </row>
    <row r="105" spans="1:7" s="12" customFormat="1" ht="12.75" customHeight="1">
      <c r="A105" s="16"/>
      <c r="B105" s="16" t="s">
        <v>126</v>
      </c>
      <c r="C105" s="87"/>
      <c r="D105" s="5" t="s">
        <v>167</v>
      </c>
      <c r="E105" s="54">
        <f>E106</f>
        <v>35000</v>
      </c>
      <c r="F105" s="54">
        <f>F106</f>
        <v>21055</v>
      </c>
      <c r="G105" s="114">
        <f t="shared" si="5"/>
        <v>0.6015714285714285</v>
      </c>
    </row>
    <row r="106" spans="1:7" ht="12.75" customHeight="1">
      <c r="A106" s="17"/>
      <c r="B106" s="17"/>
      <c r="C106" s="88" t="s">
        <v>34</v>
      </c>
      <c r="D106" s="3" t="s">
        <v>38</v>
      </c>
      <c r="E106" s="18">
        <v>35000</v>
      </c>
      <c r="F106" s="18">
        <v>21055</v>
      </c>
      <c r="G106" s="113">
        <f t="shared" si="5"/>
        <v>0.6015714285714285</v>
      </c>
    </row>
    <row r="107" spans="1:7" s="12" customFormat="1" ht="12.75" customHeight="1">
      <c r="A107" s="16"/>
      <c r="B107" s="16" t="s">
        <v>182</v>
      </c>
      <c r="C107" s="87"/>
      <c r="D107" s="5" t="s">
        <v>103</v>
      </c>
      <c r="E107" s="54">
        <f>E108</f>
        <v>0</v>
      </c>
      <c r="F107" s="54">
        <f>F108</f>
        <v>7.51</v>
      </c>
      <c r="G107" s="113">
        <v>0</v>
      </c>
    </row>
    <row r="108" spans="1:7" ht="12.75" customHeight="1">
      <c r="A108" s="17"/>
      <c r="B108" s="17"/>
      <c r="C108" s="88" t="s">
        <v>35</v>
      </c>
      <c r="D108" s="3" t="s">
        <v>39</v>
      </c>
      <c r="E108" s="18">
        <v>0</v>
      </c>
      <c r="F108" s="18">
        <v>7.51</v>
      </c>
      <c r="G108" s="113">
        <v>0</v>
      </c>
    </row>
    <row r="109" spans="1:7" ht="12.75">
      <c r="A109" s="75" t="s">
        <v>104</v>
      </c>
      <c r="B109" s="75"/>
      <c r="C109" s="86"/>
      <c r="D109" s="78" t="s">
        <v>106</v>
      </c>
      <c r="E109" s="77">
        <f>E110+E115+E118+E124+E120+E126+E128</f>
        <v>3008236</v>
      </c>
      <c r="F109" s="77">
        <f>F110+F115+F118+F120+F124+F126+F128</f>
        <v>1521515.78</v>
      </c>
      <c r="G109" s="112">
        <f>F109/E109</f>
        <v>0.5057833826867307</v>
      </c>
    </row>
    <row r="110" spans="1:7" s="12" customFormat="1" ht="66" customHeight="1">
      <c r="A110" s="16"/>
      <c r="B110" s="16" t="s">
        <v>105</v>
      </c>
      <c r="C110" s="87"/>
      <c r="D110" s="5" t="s">
        <v>168</v>
      </c>
      <c r="E110" s="54">
        <f>E111+E112+E113+E114</f>
        <v>2728398</v>
      </c>
      <c r="F110" s="54">
        <f>F111+F112+F113+F114</f>
        <v>1348838.29</v>
      </c>
      <c r="G110" s="114">
        <f aca="true" t="shared" si="6" ref="G110:G154">F110/E110</f>
        <v>0.49437006257884664</v>
      </c>
    </row>
    <row r="111" spans="1:7" s="104" customFormat="1" ht="15.75" customHeight="1">
      <c r="A111" s="17"/>
      <c r="B111" s="17"/>
      <c r="C111" s="88" t="s">
        <v>35</v>
      </c>
      <c r="D111" s="3" t="s">
        <v>39</v>
      </c>
      <c r="E111" s="18">
        <v>2500</v>
      </c>
      <c r="F111" s="18">
        <v>1308.77</v>
      </c>
      <c r="G111" s="113">
        <f t="shared" si="6"/>
        <v>0.523508</v>
      </c>
    </row>
    <row r="112" spans="1:7" ht="63.75" customHeight="1">
      <c r="A112" s="17"/>
      <c r="B112" s="17"/>
      <c r="C112" s="88" t="s">
        <v>29</v>
      </c>
      <c r="D112" s="3" t="s">
        <v>58</v>
      </c>
      <c r="E112" s="18">
        <v>2715898</v>
      </c>
      <c r="F112" s="18">
        <v>1342000</v>
      </c>
      <c r="G112" s="113">
        <f t="shared" si="6"/>
        <v>0.4941275408723008</v>
      </c>
    </row>
    <row r="113" spans="1:7" ht="63.75" customHeight="1">
      <c r="A113" s="17"/>
      <c r="B113" s="17"/>
      <c r="C113" s="88" t="s">
        <v>52</v>
      </c>
      <c r="D113" s="3" t="s">
        <v>164</v>
      </c>
      <c r="E113" s="18">
        <v>5000</v>
      </c>
      <c r="F113" s="18">
        <v>2830.44</v>
      </c>
      <c r="G113" s="113">
        <f t="shared" si="6"/>
        <v>0.566088</v>
      </c>
    </row>
    <row r="114" spans="1:7" ht="88.5" customHeight="1">
      <c r="A114" s="17"/>
      <c r="B114" s="17"/>
      <c r="C114" s="88" t="s">
        <v>163</v>
      </c>
      <c r="D114" s="3" t="s">
        <v>165</v>
      </c>
      <c r="E114" s="18">
        <v>5000</v>
      </c>
      <c r="F114" s="18">
        <v>2699.08</v>
      </c>
      <c r="G114" s="113">
        <f t="shared" si="6"/>
        <v>0.539816</v>
      </c>
    </row>
    <row r="115" spans="1:7" s="12" customFormat="1" ht="98.25" customHeight="1">
      <c r="A115" s="16"/>
      <c r="B115" s="16" t="s">
        <v>107</v>
      </c>
      <c r="C115" s="87"/>
      <c r="D115" s="5" t="s">
        <v>127</v>
      </c>
      <c r="E115" s="54">
        <f>E116+E117</f>
        <v>6851</v>
      </c>
      <c r="F115" s="54">
        <f>F116+F117</f>
        <v>3750</v>
      </c>
      <c r="G115" s="114">
        <f t="shared" si="6"/>
        <v>0.5473653481243614</v>
      </c>
    </row>
    <row r="116" spans="1:7" ht="68.25" customHeight="1">
      <c r="A116" s="17"/>
      <c r="B116" s="17"/>
      <c r="C116" s="88" t="s">
        <v>29</v>
      </c>
      <c r="D116" s="3" t="s">
        <v>58</v>
      </c>
      <c r="E116" s="18">
        <v>3076</v>
      </c>
      <c r="F116" s="18">
        <v>1490</v>
      </c>
      <c r="G116" s="113">
        <f t="shared" si="6"/>
        <v>0.48439531859557866</v>
      </c>
    </row>
    <row r="117" spans="1:7" ht="41.25" customHeight="1">
      <c r="A117" s="17"/>
      <c r="B117" s="17"/>
      <c r="C117" s="88" t="s">
        <v>98</v>
      </c>
      <c r="D117" s="3" t="s">
        <v>99</v>
      </c>
      <c r="E117" s="18">
        <v>3775</v>
      </c>
      <c r="F117" s="18">
        <v>2260</v>
      </c>
      <c r="G117" s="113">
        <f t="shared" si="6"/>
        <v>0.5986754966887418</v>
      </c>
    </row>
    <row r="118" spans="1:7" s="12" customFormat="1" ht="40.5" customHeight="1">
      <c r="A118" s="16"/>
      <c r="B118" s="16" t="s">
        <v>108</v>
      </c>
      <c r="C118" s="87"/>
      <c r="D118" s="5" t="s">
        <v>128</v>
      </c>
      <c r="E118" s="54">
        <f>E119</f>
        <v>87658</v>
      </c>
      <c r="F118" s="54">
        <f>F119</f>
        <v>41000</v>
      </c>
      <c r="G118" s="114">
        <f t="shared" si="6"/>
        <v>0.4677268475210477</v>
      </c>
    </row>
    <row r="119" spans="1:7" ht="39" customHeight="1">
      <c r="A119" s="17"/>
      <c r="B119" s="17"/>
      <c r="C119" s="88" t="s">
        <v>98</v>
      </c>
      <c r="D119" s="3" t="s">
        <v>109</v>
      </c>
      <c r="E119" s="18">
        <v>87658</v>
      </c>
      <c r="F119" s="18">
        <v>41000</v>
      </c>
      <c r="G119" s="113">
        <f t="shared" si="6"/>
        <v>0.4677268475210477</v>
      </c>
    </row>
    <row r="120" spans="1:7" ht="18.75" customHeight="1">
      <c r="A120" s="16"/>
      <c r="B120" s="16" t="s">
        <v>144</v>
      </c>
      <c r="C120" s="87"/>
      <c r="D120" s="5" t="s">
        <v>145</v>
      </c>
      <c r="E120" s="54">
        <f>E121+E122+E123</f>
        <v>47323</v>
      </c>
      <c r="F120" s="54">
        <f>F121+F122+F123</f>
        <v>26448</v>
      </c>
      <c r="G120" s="114">
        <f t="shared" si="6"/>
        <v>0.5588825729560679</v>
      </c>
    </row>
    <row r="121" spans="1:7" s="104" customFormat="1" ht="18.75" customHeight="1">
      <c r="A121" s="17"/>
      <c r="B121" s="17"/>
      <c r="C121" s="88" t="s">
        <v>170</v>
      </c>
      <c r="D121" s="3" t="s">
        <v>180</v>
      </c>
      <c r="E121" s="18">
        <v>0</v>
      </c>
      <c r="F121" s="18">
        <v>129.6</v>
      </c>
      <c r="G121" s="113">
        <v>0</v>
      </c>
    </row>
    <row r="122" spans="1:7" ht="36.75" customHeight="1">
      <c r="A122" s="17"/>
      <c r="B122" s="17"/>
      <c r="C122" s="88" t="s">
        <v>98</v>
      </c>
      <c r="D122" s="3" t="s">
        <v>109</v>
      </c>
      <c r="E122" s="18">
        <v>46323</v>
      </c>
      <c r="F122" s="18">
        <v>25800</v>
      </c>
      <c r="G122" s="113">
        <f t="shared" si="6"/>
        <v>0.5569587461951946</v>
      </c>
    </row>
    <row r="123" spans="1:7" ht="90.75" customHeight="1">
      <c r="A123" s="17"/>
      <c r="B123" s="17"/>
      <c r="C123" s="88" t="s">
        <v>163</v>
      </c>
      <c r="D123" s="3" t="s">
        <v>183</v>
      </c>
      <c r="E123" s="18">
        <v>1000</v>
      </c>
      <c r="F123" s="18">
        <v>518.4</v>
      </c>
      <c r="G123" s="113">
        <f t="shared" si="6"/>
        <v>0.5184</v>
      </c>
    </row>
    <row r="124" spans="1:7" s="12" customFormat="1" ht="18" customHeight="1">
      <c r="A124" s="16"/>
      <c r="B124" s="16" t="s">
        <v>110</v>
      </c>
      <c r="C124" s="87"/>
      <c r="D124" s="5" t="s">
        <v>111</v>
      </c>
      <c r="E124" s="54">
        <f>E125</f>
        <v>81926</v>
      </c>
      <c r="F124" s="54">
        <f>F125</f>
        <v>52433</v>
      </c>
      <c r="G124" s="114">
        <f t="shared" si="6"/>
        <v>0.6400043942094085</v>
      </c>
    </row>
    <row r="125" spans="1:7" ht="39.75" customHeight="1">
      <c r="A125" s="17"/>
      <c r="B125" s="17"/>
      <c r="C125" s="88" t="s">
        <v>98</v>
      </c>
      <c r="D125" s="3" t="s">
        <v>99</v>
      </c>
      <c r="E125" s="18">
        <v>81926</v>
      </c>
      <c r="F125" s="18">
        <v>52433</v>
      </c>
      <c r="G125" s="113">
        <f t="shared" si="6"/>
        <v>0.6400043942094085</v>
      </c>
    </row>
    <row r="126" spans="1:7" s="12" customFormat="1" ht="30.75" customHeight="1">
      <c r="A126" s="16"/>
      <c r="B126" s="16" t="s">
        <v>184</v>
      </c>
      <c r="C126" s="87"/>
      <c r="D126" s="5" t="s">
        <v>185</v>
      </c>
      <c r="E126" s="54">
        <f>E127</f>
        <v>8000</v>
      </c>
      <c r="F126" s="54">
        <f>F127</f>
        <v>5893.55</v>
      </c>
      <c r="G126" s="114">
        <f t="shared" si="6"/>
        <v>0.73669375</v>
      </c>
    </row>
    <row r="127" spans="1:7" ht="13.5" customHeight="1">
      <c r="A127" s="17"/>
      <c r="B127" s="17"/>
      <c r="C127" s="88" t="s">
        <v>34</v>
      </c>
      <c r="D127" s="3" t="s">
        <v>112</v>
      </c>
      <c r="E127" s="18">
        <v>8000</v>
      </c>
      <c r="F127" s="18">
        <v>5893.55</v>
      </c>
      <c r="G127" s="113">
        <f t="shared" si="6"/>
        <v>0.73669375</v>
      </c>
    </row>
    <row r="128" spans="1:7" s="12" customFormat="1" ht="13.5">
      <c r="A128" s="16"/>
      <c r="B128" s="16" t="s">
        <v>113</v>
      </c>
      <c r="C128" s="87"/>
      <c r="D128" s="5" t="s">
        <v>103</v>
      </c>
      <c r="E128" s="54">
        <f>SUM(E129:E131)</f>
        <v>48080</v>
      </c>
      <c r="F128" s="54">
        <f>SUM(F129:F131)</f>
        <v>43152.94</v>
      </c>
      <c r="G128" s="114">
        <f t="shared" si="6"/>
        <v>0.8975237104825292</v>
      </c>
    </row>
    <row r="129" spans="1:7" s="12" customFormat="1" ht="13.5">
      <c r="A129" s="16"/>
      <c r="B129" s="16"/>
      <c r="C129" s="88" t="s">
        <v>35</v>
      </c>
      <c r="D129" s="3" t="s">
        <v>39</v>
      </c>
      <c r="E129" s="60">
        <v>1800</v>
      </c>
      <c r="F129" s="60">
        <v>352.94</v>
      </c>
      <c r="G129" s="113">
        <f t="shared" si="6"/>
        <v>0.19607777777777777</v>
      </c>
    </row>
    <row r="130" spans="1:7" s="12" customFormat="1" ht="62.25" customHeight="1">
      <c r="A130" s="16"/>
      <c r="B130" s="16"/>
      <c r="C130" s="88" t="s">
        <v>29</v>
      </c>
      <c r="D130" s="3" t="s">
        <v>58</v>
      </c>
      <c r="E130" s="60">
        <v>17600</v>
      </c>
      <c r="F130" s="60">
        <v>17600</v>
      </c>
      <c r="G130" s="113">
        <f t="shared" si="6"/>
        <v>1</v>
      </c>
    </row>
    <row r="131" spans="1:7" ht="39" customHeight="1">
      <c r="A131" s="17"/>
      <c r="B131" s="17"/>
      <c r="C131" s="88" t="s">
        <v>98</v>
      </c>
      <c r="D131" s="3" t="s">
        <v>99</v>
      </c>
      <c r="E131" s="18">
        <v>28680</v>
      </c>
      <c r="F131" s="18">
        <v>25200</v>
      </c>
      <c r="G131" s="113">
        <f t="shared" si="6"/>
        <v>0.8786610878661087</v>
      </c>
    </row>
    <row r="132" spans="1:7" ht="25.5" customHeight="1">
      <c r="A132" s="75" t="s">
        <v>133</v>
      </c>
      <c r="B132" s="80"/>
      <c r="C132" s="90"/>
      <c r="D132" s="78" t="s">
        <v>134</v>
      </c>
      <c r="E132" s="81">
        <f>E133</f>
        <v>148017</v>
      </c>
      <c r="F132" s="81">
        <f>F135+F134</f>
        <v>0</v>
      </c>
      <c r="G132" s="112">
        <f t="shared" si="6"/>
        <v>0</v>
      </c>
    </row>
    <row r="133" spans="1:7" ht="16.5" customHeight="1">
      <c r="A133" s="17"/>
      <c r="B133" s="16" t="s">
        <v>135</v>
      </c>
      <c r="C133" s="88"/>
      <c r="D133" s="5" t="s">
        <v>103</v>
      </c>
      <c r="E133" s="67">
        <f>E134+E135</f>
        <v>148017</v>
      </c>
      <c r="F133" s="67">
        <f>F134+F135</f>
        <v>0</v>
      </c>
      <c r="G133" s="114">
        <f t="shared" si="6"/>
        <v>0</v>
      </c>
    </row>
    <row r="134" spans="1:7" ht="90" customHeight="1">
      <c r="A134" s="17"/>
      <c r="B134" s="17"/>
      <c r="C134" s="88" t="s">
        <v>142</v>
      </c>
      <c r="D134" s="3" t="s">
        <v>143</v>
      </c>
      <c r="E134" s="18">
        <v>140573</v>
      </c>
      <c r="F134" s="18">
        <v>0</v>
      </c>
      <c r="G134" s="113">
        <f t="shared" si="6"/>
        <v>0</v>
      </c>
    </row>
    <row r="135" spans="1:7" ht="92.25" customHeight="1">
      <c r="A135" s="17"/>
      <c r="B135" s="17"/>
      <c r="C135" s="88" t="s">
        <v>136</v>
      </c>
      <c r="D135" s="3" t="s">
        <v>143</v>
      </c>
      <c r="E135" s="18">
        <v>7444</v>
      </c>
      <c r="F135" s="18">
        <v>0</v>
      </c>
      <c r="G135" s="113">
        <f t="shared" si="6"/>
        <v>0</v>
      </c>
    </row>
    <row r="136" spans="1:7" s="2" customFormat="1" ht="18.75" customHeight="1">
      <c r="A136" s="75" t="s">
        <v>22</v>
      </c>
      <c r="B136" s="75"/>
      <c r="C136" s="86"/>
      <c r="D136" s="78" t="s">
        <v>114</v>
      </c>
      <c r="E136" s="77">
        <f>E137</f>
        <v>54830</v>
      </c>
      <c r="F136" s="77">
        <f>F137</f>
        <v>54830</v>
      </c>
      <c r="G136" s="112">
        <f t="shared" si="6"/>
        <v>1</v>
      </c>
    </row>
    <row r="137" spans="1:7" s="12" customFormat="1" ht="17.25" customHeight="1">
      <c r="A137" s="16"/>
      <c r="B137" s="16" t="s">
        <v>23</v>
      </c>
      <c r="C137" s="87"/>
      <c r="D137" s="6" t="s">
        <v>115</v>
      </c>
      <c r="E137" s="54">
        <f>E138</f>
        <v>54830</v>
      </c>
      <c r="F137" s="54">
        <f>F138</f>
        <v>54830</v>
      </c>
      <c r="G137" s="114">
        <f t="shared" si="6"/>
        <v>1</v>
      </c>
    </row>
    <row r="138" spans="1:7" ht="41.25" customHeight="1">
      <c r="A138" s="17"/>
      <c r="B138" s="17"/>
      <c r="C138" s="88" t="s">
        <v>98</v>
      </c>
      <c r="D138" s="3" t="s">
        <v>99</v>
      </c>
      <c r="E138" s="18">
        <v>54830</v>
      </c>
      <c r="F138" s="18">
        <v>54830</v>
      </c>
      <c r="G138" s="113">
        <f t="shared" si="6"/>
        <v>1</v>
      </c>
    </row>
    <row r="139" spans="1:7" ht="25.5">
      <c r="A139" s="75" t="s">
        <v>24</v>
      </c>
      <c r="B139" s="75"/>
      <c r="C139" s="86"/>
      <c r="D139" s="78" t="s">
        <v>116</v>
      </c>
      <c r="E139" s="77">
        <f>E140+E143+E145+E147+E149</f>
        <v>175981</v>
      </c>
      <c r="F139" s="77">
        <f>F140+F143+F145+F147+F149</f>
        <v>83567.12</v>
      </c>
      <c r="G139" s="112">
        <f t="shared" si="6"/>
        <v>0.4748644455935584</v>
      </c>
    </row>
    <row r="140" spans="1:7" s="12" customFormat="1" ht="27">
      <c r="A140" s="16"/>
      <c r="B140" s="16" t="s">
        <v>25</v>
      </c>
      <c r="C140" s="87"/>
      <c r="D140" s="5" t="s">
        <v>117</v>
      </c>
      <c r="E140" s="54">
        <f>E141+E142</f>
        <v>120000</v>
      </c>
      <c r="F140" s="54">
        <f>F141+F142</f>
        <v>61940.47</v>
      </c>
      <c r="G140" s="114">
        <f t="shared" si="6"/>
        <v>0.5161705833333333</v>
      </c>
    </row>
    <row r="141" spans="1:7" s="104" customFormat="1" ht="12.75">
      <c r="A141" s="17"/>
      <c r="B141" s="17"/>
      <c r="C141" s="88" t="s">
        <v>33</v>
      </c>
      <c r="D141" s="3" t="s">
        <v>51</v>
      </c>
      <c r="E141" s="18">
        <v>0</v>
      </c>
      <c r="F141" s="18">
        <v>902.8</v>
      </c>
      <c r="G141" s="113">
        <v>0</v>
      </c>
    </row>
    <row r="142" spans="1:7" ht="12.75">
      <c r="A142" s="17"/>
      <c r="B142" s="17"/>
      <c r="C142" s="88" t="s">
        <v>34</v>
      </c>
      <c r="D142" s="3" t="s">
        <v>112</v>
      </c>
      <c r="E142" s="18">
        <v>120000</v>
      </c>
      <c r="F142" s="18">
        <v>61037.67</v>
      </c>
      <c r="G142" s="113">
        <f t="shared" si="6"/>
        <v>0.50864725</v>
      </c>
    </row>
    <row r="143" spans="1:7" s="12" customFormat="1" ht="13.5">
      <c r="A143" s="16"/>
      <c r="B143" s="16" t="s">
        <v>186</v>
      </c>
      <c r="C143" s="87"/>
      <c r="D143" s="5" t="s">
        <v>189</v>
      </c>
      <c r="E143" s="54">
        <f>E144</f>
        <v>20400</v>
      </c>
      <c r="F143" s="54">
        <f>F144</f>
        <v>0</v>
      </c>
      <c r="G143" s="114">
        <f t="shared" si="6"/>
        <v>0</v>
      </c>
    </row>
    <row r="144" spans="1:7" ht="63.75">
      <c r="A144" s="17"/>
      <c r="B144" s="17"/>
      <c r="C144" s="88" t="s">
        <v>187</v>
      </c>
      <c r="D144" s="3" t="s">
        <v>188</v>
      </c>
      <c r="E144" s="18">
        <v>20400</v>
      </c>
      <c r="F144" s="18">
        <v>0</v>
      </c>
      <c r="G144" s="113">
        <f t="shared" si="6"/>
        <v>0</v>
      </c>
    </row>
    <row r="145" spans="1:7" s="12" customFormat="1" ht="13.5">
      <c r="A145" s="16"/>
      <c r="B145" s="16" t="s">
        <v>190</v>
      </c>
      <c r="C145" s="87"/>
      <c r="D145" s="5" t="s">
        <v>191</v>
      </c>
      <c r="E145" s="54">
        <f>E146</f>
        <v>15381</v>
      </c>
      <c r="F145" s="54">
        <f>F146</f>
        <v>15380.65</v>
      </c>
      <c r="G145" s="114">
        <f t="shared" si="6"/>
        <v>0.9999772446524933</v>
      </c>
    </row>
    <row r="146" spans="1:7" ht="12.75">
      <c r="A146" s="17"/>
      <c r="B146" s="17"/>
      <c r="C146" s="88" t="s">
        <v>170</v>
      </c>
      <c r="D146" s="3" t="s">
        <v>180</v>
      </c>
      <c r="E146" s="18">
        <v>15381</v>
      </c>
      <c r="F146" s="18">
        <v>15380.65</v>
      </c>
      <c r="G146" s="113">
        <f t="shared" si="6"/>
        <v>0.9999772446524933</v>
      </c>
    </row>
    <row r="147" spans="1:7" ht="39">
      <c r="A147" s="15"/>
      <c r="B147" s="15" t="s">
        <v>146</v>
      </c>
      <c r="C147" s="89"/>
      <c r="D147" s="4" t="s">
        <v>147</v>
      </c>
      <c r="E147" s="52">
        <f>E148</f>
        <v>20000</v>
      </c>
      <c r="F147" s="52">
        <f>F148</f>
        <v>5879.89</v>
      </c>
      <c r="G147" s="114">
        <f t="shared" si="6"/>
        <v>0.2939945</v>
      </c>
    </row>
    <row r="148" spans="1:7" ht="12.75">
      <c r="A148" s="17"/>
      <c r="B148" s="17"/>
      <c r="C148" s="88" t="s">
        <v>33</v>
      </c>
      <c r="D148" s="3" t="s">
        <v>51</v>
      </c>
      <c r="E148" s="18">
        <v>20000</v>
      </c>
      <c r="F148" s="18">
        <v>5879.89</v>
      </c>
      <c r="G148" s="113">
        <f t="shared" si="6"/>
        <v>0.2939945</v>
      </c>
    </row>
    <row r="149" spans="1:7" ht="39" customHeight="1">
      <c r="A149" s="16"/>
      <c r="B149" s="16" t="s">
        <v>137</v>
      </c>
      <c r="C149" s="87"/>
      <c r="D149" s="5" t="s">
        <v>138</v>
      </c>
      <c r="E149" s="54">
        <f>E150</f>
        <v>200</v>
      </c>
      <c r="F149" s="54">
        <f>F150</f>
        <v>366.11</v>
      </c>
      <c r="G149" s="114">
        <f t="shared" si="6"/>
        <v>1.8305500000000001</v>
      </c>
    </row>
    <row r="150" spans="1:7" s="96" customFormat="1" ht="14.25" customHeight="1">
      <c r="A150" s="17"/>
      <c r="B150" s="17"/>
      <c r="C150" s="88" t="s">
        <v>139</v>
      </c>
      <c r="D150" s="3" t="s">
        <v>140</v>
      </c>
      <c r="E150" s="18">
        <v>200</v>
      </c>
      <c r="F150" s="18">
        <v>366.11</v>
      </c>
      <c r="G150" s="113">
        <f t="shared" si="6"/>
        <v>1.8305500000000001</v>
      </c>
    </row>
    <row r="151" spans="1:7" s="96" customFormat="1" ht="33" customHeight="1">
      <c r="A151" s="119" t="s">
        <v>153</v>
      </c>
      <c r="B151" s="125"/>
      <c r="C151" s="126"/>
      <c r="D151" s="127" t="s">
        <v>154</v>
      </c>
      <c r="E151" s="128">
        <f>E152</f>
        <v>31102</v>
      </c>
      <c r="F151" s="128">
        <f>F152</f>
        <v>10661.86</v>
      </c>
      <c r="G151" s="112">
        <f t="shared" si="6"/>
        <v>0.3428030351745869</v>
      </c>
    </row>
    <row r="152" spans="1:7" ht="14.25" customHeight="1">
      <c r="A152" s="17"/>
      <c r="B152" s="16" t="s">
        <v>151</v>
      </c>
      <c r="C152" s="88"/>
      <c r="D152" s="5" t="s">
        <v>103</v>
      </c>
      <c r="E152" s="67">
        <f>E153</f>
        <v>31102</v>
      </c>
      <c r="F152" s="67">
        <f>F153</f>
        <v>10661.86</v>
      </c>
      <c r="G152" s="114">
        <f t="shared" si="6"/>
        <v>0.3428030351745869</v>
      </c>
    </row>
    <row r="153" spans="1:7" ht="93" customHeight="1">
      <c r="A153" s="17"/>
      <c r="B153" s="17"/>
      <c r="C153" s="88" t="s">
        <v>142</v>
      </c>
      <c r="D153" s="3" t="s">
        <v>143</v>
      </c>
      <c r="E153" s="18">
        <v>31102</v>
      </c>
      <c r="F153" s="18">
        <v>10661.86</v>
      </c>
      <c r="G153" s="113">
        <f t="shared" si="6"/>
        <v>0.3428030351745869</v>
      </c>
    </row>
    <row r="154" spans="1:7" ht="12.75">
      <c r="A154" s="82" t="s">
        <v>26</v>
      </c>
      <c r="B154" s="82"/>
      <c r="C154" s="93"/>
      <c r="D154" s="83"/>
      <c r="E154" s="77">
        <f>E139+E136+E109+E93+E83+E54+E47+E43+E33+E24+E18+E14+E50+E132+E152+E30</f>
        <v>21940140</v>
      </c>
      <c r="F154" s="77">
        <f>F151+F139+F136+F132+F109+F93+F83+F54+F50+F47+F43+F40+F33+F30+F24+F18+F14</f>
        <v>11652579.870000001</v>
      </c>
      <c r="G154" s="112">
        <f t="shared" si="6"/>
        <v>0.5311078174523955</v>
      </c>
    </row>
    <row r="155" spans="1:7" ht="12.75">
      <c r="A155" s="42"/>
      <c r="B155" s="42"/>
      <c r="C155" s="94"/>
      <c r="D155" s="43"/>
      <c r="E155" s="45"/>
      <c r="F155" s="44"/>
      <c r="G155" s="37"/>
    </row>
    <row r="156" ht="12.75">
      <c r="E156" s="20"/>
    </row>
    <row r="157" spans="1:6" ht="12.75">
      <c r="A157" s="142"/>
      <c r="B157" s="142"/>
      <c r="C157" s="142"/>
      <c r="F157" s="46"/>
    </row>
    <row r="158" spans="1:6" ht="12.75">
      <c r="A158" s="13"/>
      <c r="B158" s="13"/>
      <c r="C158" s="95"/>
      <c r="D158" s="14"/>
      <c r="E158" s="21"/>
      <c r="F158" s="46"/>
    </row>
    <row r="159" spans="1:6" ht="12.75">
      <c r="A159" s="13"/>
      <c r="B159" s="13"/>
      <c r="C159" s="95"/>
      <c r="D159" s="14"/>
      <c r="E159" s="21"/>
      <c r="F159" s="46"/>
    </row>
    <row r="160" spans="1:6" ht="12.75">
      <c r="A160" s="13"/>
      <c r="B160" s="13"/>
      <c r="C160" s="95"/>
      <c r="D160" s="14"/>
      <c r="E160" s="21"/>
      <c r="F160" s="46"/>
    </row>
    <row r="161" spans="1:6" ht="12.75">
      <c r="A161" s="13"/>
      <c r="B161" s="13"/>
      <c r="C161" s="95"/>
      <c r="D161" s="14"/>
      <c r="E161" s="21"/>
      <c r="F161" s="46"/>
    </row>
    <row r="162" spans="1:6" ht="12.75">
      <c r="A162" s="13"/>
      <c r="B162" s="13"/>
      <c r="C162" s="95"/>
      <c r="D162" s="14"/>
      <c r="E162" s="21"/>
      <c r="F162" s="46"/>
    </row>
    <row r="163" spans="1:6" ht="12.75">
      <c r="A163" s="13"/>
      <c r="B163" s="13"/>
      <c r="C163" s="95"/>
      <c r="D163" s="14"/>
      <c r="E163" s="21"/>
      <c r="F163" s="46"/>
    </row>
    <row r="164" spans="1:6" ht="12.75">
      <c r="A164" s="13"/>
      <c r="B164" s="13"/>
      <c r="C164" s="95"/>
      <c r="D164" s="14"/>
      <c r="E164" s="21"/>
      <c r="F164" s="46"/>
    </row>
    <row r="165" spans="1:6" ht="12.75">
      <c r="A165" s="13"/>
      <c r="B165" s="13"/>
      <c r="C165" s="95"/>
      <c r="D165" s="14"/>
      <c r="E165" s="21"/>
      <c r="F165" s="46"/>
    </row>
    <row r="166" spans="1:6" ht="12.75">
      <c r="A166" s="13"/>
      <c r="B166" s="13"/>
      <c r="C166" s="95"/>
      <c r="D166" s="14"/>
      <c r="E166" s="21"/>
      <c r="F166" s="46"/>
    </row>
    <row r="167" spans="1:6" ht="12.75">
      <c r="A167" s="13"/>
      <c r="B167" s="13"/>
      <c r="C167" s="95"/>
      <c r="D167" s="14"/>
      <c r="E167" s="21"/>
      <c r="F167" s="46"/>
    </row>
    <row r="168" spans="1:6" ht="12.75">
      <c r="A168" s="13"/>
      <c r="B168" s="13"/>
      <c r="C168" s="95"/>
      <c r="D168" s="14"/>
      <c r="E168" s="21"/>
      <c r="F168" s="46"/>
    </row>
    <row r="169" spans="1:6" ht="12.75">
      <c r="A169" s="13"/>
      <c r="B169" s="13"/>
      <c r="C169" s="95"/>
      <c r="D169" s="14"/>
      <c r="E169" s="21"/>
      <c r="F169" s="46"/>
    </row>
    <row r="170" spans="1:6" ht="12.75">
      <c r="A170" s="13"/>
      <c r="B170" s="13"/>
      <c r="C170" s="95"/>
      <c r="D170" s="14"/>
      <c r="E170" s="21"/>
      <c r="F170" s="46"/>
    </row>
    <row r="171" spans="1:6" ht="12.75">
      <c r="A171" s="13"/>
      <c r="B171" s="13"/>
      <c r="C171" s="95"/>
      <c r="D171" s="14"/>
      <c r="E171" s="21"/>
      <c r="F171" s="46"/>
    </row>
    <row r="172" spans="1:6" ht="12.75">
      <c r="A172" s="13"/>
      <c r="B172" s="13"/>
      <c r="C172" s="95"/>
      <c r="D172" s="14"/>
      <c r="E172" s="21"/>
      <c r="F172" s="46"/>
    </row>
    <row r="173" spans="1:6" ht="12.75">
      <c r="A173" s="13"/>
      <c r="B173" s="13"/>
      <c r="C173" s="95"/>
      <c r="D173" s="14"/>
      <c r="E173" s="21"/>
      <c r="F173" s="46"/>
    </row>
    <row r="174" spans="1:6" ht="12.75">
      <c r="A174" s="13"/>
      <c r="B174" s="13"/>
      <c r="C174" s="95"/>
      <c r="D174" s="14"/>
      <c r="E174" s="21"/>
      <c r="F174" s="46"/>
    </row>
    <row r="175" spans="1:6" ht="12.75">
      <c r="A175" s="13"/>
      <c r="B175" s="13"/>
      <c r="C175" s="95"/>
      <c r="D175" s="14"/>
      <c r="E175" s="21"/>
      <c r="F175" s="46"/>
    </row>
    <row r="176" spans="1:6" ht="12.75">
      <c r="A176" s="13"/>
      <c r="B176" s="13"/>
      <c r="C176" s="95"/>
      <c r="D176" s="14"/>
      <c r="E176" s="21"/>
      <c r="F176" s="46"/>
    </row>
    <row r="177" spans="1:6" ht="12.75">
      <c r="A177" s="13"/>
      <c r="B177" s="13"/>
      <c r="C177" s="95"/>
      <c r="D177" s="14"/>
      <c r="E177" s="21"/>
      <c r="F177" s="46"/>
    </row>
    <row r="178" spans="1:6" ht="12.75">
      <c r="A178" s="13"/>
      <c r="B178" s="13"/>
      <c r="C178" s="95"/>
      <c r="D178" s="14"/>
      <c r="E178" s="21"/>
      <c r="F178" s="46"/>
    </row>
    <row r="179" spans="1:6" ht="12.75">
      <c r="A179" s="13"/>
      <c r="B179" s="13"/>
      <c r="C179" s="95"/>
      <c r="D179" s="14"/>
      <c r="E179" s="21"/>
      <c r="F179" s="46"/>
    </row>
    <row r="180" spans="1:6" ht="12.75">
      <c r="A180" s="13"/>
      <c r="B180" s="13"/>
      <c r="C180" s="95"/>
      <c r="D180" s="14"/>
      <c r="E180" s="21"/>
      <c r="F180" s="46"/>
    </row>
    <row r="181" spans="1:6" ht="12.75">
      <c r="A181" s="13"/>
      <c r="B181" s="13"/>
      <c r="C181" s="95"/>
      <c r="D181" s="14"/>
      <c r="E181" s="21"/>
      <c r="F181" s="46"/>
    </row>
    <row r="182" spans="1:6" ht="12.75">
      <c r="A182" s="13"/>
      <c r="B182" s="13"/>
      <c r="C182" s="95"/>
      <c r="D182" s="14"/>
      <c r="E182" s="21"/>
      <c r="F182" s="46"/>
    </row>
    <row r="183" spans="1:6" ht="12.75">
      <c r="A183" s="13"/>
      <c r="B183" s="13"/>
      <c r="C183" s="95"/>
      <c r="D183" s="14"/>
      <c r="E183" s="21"/>
      <c r="F183" s="46"/>
    </row>
    <row r="184" spans="1:6" ht="12.75">
      <c r="A184" s="13"/>
      <c r="B184" s="13"/>
      <c r="C184" s="95"/>
      <c r="D184" s="14"/>
      <c r="E184" s="21"/>
      <c r="F184" s="46"/>
    </row>
    <row r="185" spans="1:6" ht="12.75">
      <c r="A185" s="13"/>
      <c r="B185" s="13"/>
      <c r="C185" s="95"/>
      <c r="D185" s="14"/>
      <c r="E185" s="21"/>
      <c r="F185" s="46"/>
    </row>
    <row r="186" spans="1:6" ht="12.75">
      <c r="A186" s="13"/>
      <c r="B186" s="13"/>
      <c r="C186" s="95"/>
      <c r="D186" s="14"/>
      <c r="E186" s="21"/>
      <c r="F186" s="46"/>
    </row>
    <row r="187" spans="1:6" ht="12.75">
      <c r="A187" s="13"/>
      <c r="B187" s="13"/>
      <c r="C187" s="95"/>
      <c r="D187" s="14"/>
      <c r="E187" s="21"/>
      <c r="F187" s="46"/>
    </row>
    <row r="188" spans="1:6" ht="12.75">
      <c r="A188" s="13"/>
      <c r="B188" s="13"/>
      <c r="C188" s="95"/>
      <c r="D188" s="14"/>
      <c r="E188" s="21"/>
      <c r="F188" s="46"/>
    </row>
    <row r="189" spans="1:6" ht="12.75">
      <c r="A189" s="13"/>
      <c r="B189" s="13"/>
      <c r="C189" s="95"/>
      <c r="D189" s="14"/>
      <c r="E189" s="21"/>
      <c r="F189" s="46"/>
    </row>
    <row r="190" spans="1:6" ht="12.75">
      <c r="A190" s="13"/>
      <c r="B190" s="13"/>
      <c r="C190" s="95"/>
      <c r="D190" s="14"/>
      <c r="E190" s="21"/>
      <c r="F190" s="46"/>
    </row>
    <row r="191" spans="1:6" ht="12.75">
      <c r="A191" s="13"/>
      <c r="B191" s="13"/>
      <c r="C191" s="95"/>
      <c r="D191" s="14"/>
      <c r="E191" s="21"/>
      <c r="F191" s="46"/>
    </row>
    <row r="192" spans="1:6" ht="12.75">
      <c r="A192" s="13"/>
      <c r="B192" s="13"/>
      <c r="C192" s="95"/>
      <c r="D192" s="14"/>
      <c r="E192" s="21"/>
      <c r="F192" s="46"/>
    </row>
    <row r="193" spans="1:6" ht="12.75">
      <c r="A193" s="13"/>
      <c r="B193" s="13"/>
      <c r="C193" s="95"/>
      <c r="D193" s="14"/>
      <c r="E193" s="21"/>
      <c r="F193" s="46"/>
    </row>
    <row r="194" spans="1:6" ht="12.75">
      <c r="A194" s="13"/>
      <c r="B194" s="13"/>
      <c r="C194" s="95"/>
      <c r="D194" s="14"/>
      <c r="E194" s="21"/>
      <c r="F194" s="46"/>
    </row>
    <row r="195" spans="1:6" ht="12.75">
      <c r="A195" s="13"/>
      <c r="B195" s="13"/>
      <c r="C195" s="95"/>
      <c r="D195" s="14"/>
      <c r="E195" s="21"/>
      <c r="F195" s="46"/>
    </row>
    <row r="196" spans="1:6" ht="12.75">
      <c r="A196" s="13"/>
      <c r="B196" s="13"/>
      <c r="C196" s="95"/>
      <c r="D196" s="14"/>
      <c r="E196" s="21"/>
      <c r="F196" s="46"/>
    </row>
    <row r="197" spans="1:6" ht="12.75">
      <c r="A197" s="13"/>
      <c r="B197" s="13"/>
      <c r="C197" s="95"/>
      <c r="D197" s="14"/>
      <c r="E197" s="21"/>
      <c r="F197" s="46"/>
    </row>
    <row r="198" spans="1:6" ht="12.75">
      <c r="A198" s="13"/>
      <c r="B198" s="13"/>
      <c r="C198" s="95"/>
      <c r="D198" s="14"/>
      <c r="E198" s="21"/>
      <c r="F198" s="46"/>
    </row>
    <row r="199" spans="1:6" ht="12.75">
      <c r="A199" s="13"/>
      <c r="B199" s="13"/>
      <c r="C199" s="95"/>
      <c r="D199" s="14"/>
      <c r="E199" s="21"/>
      <c r="F199" s="46"/>
    </row>
    <row r="200" spans="1:6" ht="12.75">
      <c r="A200" s="13"/>
      <c r="B200" s="13"/>
      <c r="C200" s="95"/>
      <c r="D200" s="14"/>
      <c r="E200" s="21"/>
      <c r="F200" s="46"/>
    </row>
    <row r="201" spans="1:6" ht="12.75">
      <c r="A201" s="13"/>
      <c r="B201" s="13"/>
      <c r="C201" s="95"/>
      <c r="D201" s="14"/>
      <c r="E201" s="21"/>
      <c r="F201" s="46"/>
    </row>
    <row r="202" spans="1:6" ht="12.75">
      <c r="A202" s="13"/>
      <c r="B202" s="13"/>
      <c r="C202" s="95"/>
      <c r="D202" s="14"/>
      <c r="E202" s="21"/>
      <c r="F202" s="46"/>
    </row>
    <row r="203" spans="1:6" ht="12.75">
      <c r="A203" s="13"/>
      <c r="B203" s="13"/>
      <c r="C203" s="95"/>
      <c r="D203" s="14"/>
      <c r="E203" s="21"/>
      <c r="F203" s="46"/>
    </row>
    <row r="204" spans="1:6" ht="12.75">
      <c r="A204" s="13"/>
      <c r="B204" s="13"/>
      <c r="C204" s="95"/>
      <c r="D204" s="14"/>
      <c r="E204" s="21"/>
      <c r="F204" s="46"/>
    </row>
    <row r="205" spans="1:6" ht="12.75">
      <c r="A205" s="13"/>
      <c r="B205" s="13"/>
      <c r="C205" s="95"/>
      <c r="D205" s="14"/>
      <c r="E205" s="21"/>
      <c r="F205" s="46"/>
    </row>
    <row r="206" spans="1:6" ht="12.75">
      <c r="A206" s="13"/>
      <c r="B206" s="13"/>
      <c r="C206" s="95"/>
      <c r="D206" s="14"/>
      <c r="E206" s="21"/>
      <c r="F206" s="46"/>
    </row>
    <row r="207" spans="1:6" ht="12.75">
      <c r="A207" s="13"/>
      <c r="B207" s="13"/>
      <c r="C207" s="95"/>
      <c r="D207" s="14"/>
      <c r="E207" s="21"/>
      <c r="F207" s="46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47"/>
      <c r="G212" s="1"/>
    </row>
    <row r="213" spans="4:7" ht="12.75">
      <c r="D213" s="1"/>
      <c r="E213" s="1"/>
      <c r="F213" s="1"/>
      <c r="G213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1:7" ht="12.75">
      <c r="A226" s="51"/>
      <c r="B226" s="51"/>
      <c r="D226" s="38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3:7" ht="12.75">
      <c r="C229" s="129"/>
      <c r="D229" s="129"/>
      <c r="E229" s="1"/>
      <c r="F229" s="1"/>
      <c r="G229" s="22"/>
    </row>
    <row r="230" spans="3:7" ht="12.75">
      <c r="C230" s="129"/>
      <c r="D230" s="129"/>
      <c r="E230" s="1"/>
      <c r="F230" s="1"/>
      <c r="G230" s="1"/>
    </row>
    <row r="231" spans="4:7" ht="12.75">
      <c r="D231" s="1"/>
      <c r="E231" s="1"/>
      <c r="F231" s="1"/>
      <c r="G231" s="1"/>
    </row>
    <row r="232" spans="1:7" ht="12.75">
      <c r="A232" s="51"/>
      <c r="B232" s="51"/>
      <c r="D232" s="38"/>
      <c r="E232" s="38"/>
      <c r="F232" s="38"/>
      <c r="G232" s="38"/>
    </row>
    <row r="233" spans="4:7" ht="12.75">
      <c r="D233" s="1"/>
      <c r="E233" s="39"/>
      <c r="F233" s="39"/>
      <c r="G233" s="1"/>
    </row>
    <row r="234" spans="4:7" ht="12.75">
      <c r="D234" s="1"/>
      <c r="E234" s="39"/>
      <c r="F234" s="36"/>
      <c r="G234" s="1"/>
    </row>
    <row r="235" spans="4:7" ht="12.75">
      <c r="D235" s="1"/>
      <c r="E235" s="39"/>
      <c r="F235" s="36"/>
      <c r="G235" s="1"/>
    </row>
    <row r="236" spans="4:7" ht="12.75">
      <c r="D236" s="1"/>
      <c r="E236" s="39"/>
      <c r="F236" s="36"/>
      <c r="G236" s="1"/>
    </row>
    <row r="237" spans="4:7" ht="12.75">
      <c r="D237" s="1"/>
      <c r="E237" s="39"/>
      <c r="F237" s="36"/>
      <c r="G237" s="1"/>
    </row>
    <row r="238" spans="4:7" ht="12.75">
      <c r="D238" s="1"/>
      <c r="E238" s="39"/>
      <c r="F238" s="36"/>
      <c r="G238" s="1"/>
    </row>
    <row r="239" spans="4:7" ht="12.75">
      <c r="D239" s="1"/>
      <c r="E239" s="39"/>
      <c r="F239" s="36"/>
      <c r="G239" s="1"/>
    </row>
    <row r="240" spans="4:7" ht="12.75">
      <c r="D240" s="1"/>
      <c r="E240" s="39"/>
      <c r="F240" s="36"/>
      <c r="G240" s="1"/>
    </row>
    <row r="241" spans="4:7" ht="12.75">
      <c r="D241" s="1"/>
      <c r="E241" s="39"/>
      <c r="F241" s="36"/>
      <c r="G241" s="1"/>
    </row>
    <row r="242" spans="4:7" ht="12.75">
      <c r="D242" s="1"/>
      <c r="E242" s="39"/>
      <c r="F242" s="36"/>
      <c r="G242" s="39"/>
    </row>
    <row r="243" spans="4:7" ht="12.75">
      <c r="D243" s="1"/>
      <c r="E243" s="39"/>
      <c r="F243" s="36"/>
      <c r="G243" s="39"/>
    </row>
    <row r="244" spans="4:7" ht="12.75">
      <c r="D244" s="1"/>
      <c r="E244" s="39"/>
      <c r="F244" s="36"/>
      <c r="G244" s="39"/>
    </row>
    <row r="245" spans="4:7" ht="12.75">
      <c r="D245" s="1"/>
      <c r="E245" s="39"/>
      <c r="F245" s="36"/>
      <c r="G245" s="1"/>
    </row>
    <row r="246" spans="4:7" ht="12.75">
      <c r="D246" s="1"/>
      <c r="E246" s="39"/>
      <c r="F246" s="36"/>
      <c r="G246" s="1"/>
    </row>
    <row r="247" spans="4:7" ht="12.75">
      <c r="D247" s="1"/>
      <c r="E247" s="39"/>
      <c r="F247" s="36"/>
      <c r="G247" s="1"/>
    </row>
    <row r="248" spans="4:7" ht="12.75">
      <c r="D248" s="1"/>
      <c r="E248" s="39"/>
      <c r="F248" s="36"/>
      <c r="G248" s="1"/>
    </row>
    <row r="249" spans="4:7" ht="12.75">
      <c r="D249" s="1"/>
      <c r="E249" s="39"/>
      <c r="F249" s="36"/>
      <c r="G249" s="1"/>
    </row>
    <row r="250" spans="4:7" ht="12.75">
      <c r="D250" s="1"/>
      <c r="E250" s="39"/>
      <c r="F250" s="36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47"/>
      <c r="G254" s="1"/>
    </row>
    <row r="255" spans="4:7" ht="12.75">
      <c r="D255" s="1"/>
      <c r="E255" s="1"/>
      <c r="F255" s="1"/>
      <c r="G255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1:7" ht="12.75">
      <c r="A269" s="51"/>
      <c r="B269" s="51"/>
      <c r="D269" s="38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3:7" ht="12.75">
      <c r="C272" s="129"/>
      <c r="D272" s="129"/>
      <c r="E272" s="1"/>
      <c r="F272" s="1"/>
      <c r="G272" s="129"/>
    </row>
    <row r="273" spans="3:7" ht="12.75">
      <c r="C273" s="129"/>
      <c r="D273" s="129"/>
      <c r="E273" s="1"/>
      <c r="F273" s="1"/>
      <c r="G273" s="129"/>
    </row>
    <row r="274" spans="4:7" ht="12.75">
      <c r="D274" s="1"/>
      <c r="E274" s="1"/>
      <c r="F274" s="1"/>
      <c r="G274" s="1"/>
    </row>
    <row r="275" spans="1:7" ht="12.75">
      <c r="A275" s="51"/>
      <c r="B275" s="51"/>
      <c r="D275" s="38"/>
      <c r="E275" s="38"/>
      <c r="F275" s="38"/>
      <c r="G275" s="38"/>
    </row>
    <row r="276" spans="4:7" ht="12.75">
      <c r="D276" s="1"/>
      <c r="E276" s="37"/>
      <c r="F276" s="37"/>
      <c r="G276" s="37"/>
    </row>
    <row r="277" spans="4:7" ht="12.75">
      <c r="D277" s="1"/>
      <c r="E277" s="37"/>
      <c r="F277" s="37"/>
      <c r="G277" s="37"/>
    </row>
    <row r="278" spans="4:7" ht="12.75">
      <c r="D278" s="1"/>
      <c r="E278" s="37"/>
      <c r="F278" s="37"/>
      <c r="G278" s="37"/>
    </row>
    <row r="279" spans="4:7" ht="12.75">
      <c r="D279" s="1"/>
      <c r="E279" s="37"/>
      <c r="F279" s="37"/>
      <c r="G279" s="37"/>
    </row>
    <row r="280" spans="4:7" ht="12.75">
      <c r="D280" s="1"/>
      <c r="E280" s="37"/>
      <c r="F280" s="37"/>
      <c r="G280" s="37"/>
    </row>
    <row r="281" spans="4:7" ht="12.75">
      <c r="D281" s="1"/>
      <c r="E281" s="37"/>
      <c r="F281" s="37"/>
      <c r="G281" s="37"/>
    </row>
    <row r="282" spans="4:7" ht="12.75">
      <c r="D282" s="1"/>
      <c r="E282" s="37"/>
      <c r="F282" s="37"/>
      <c r="G282" s="37"/>
    </row>
    <row r="283" spans="4:7" ht="12.75">
      <c r="D283" s="1"/>
      <c r="E283" s="37"/>
      <c r="F283" s="37"/>
      <c r="G283" s="37"/>
    </row>
    <row r="284" spans="4:7" ht="12.75">
      <c r="D284" s="1"/>
      <c r="E284" s="37"/>
      <c r="F284" s="37"/>
      <c r="G284" s="37"/>
    </row>
    <row r="285" spans="4:7" ht="12.75">
      <c r="D285" s="1"/>
      <c r="E285" s="37"/>
      <c r="F285" s="37"/>
      <c r="G285" s="37"/>
    </row>
    <row r="286" spans="4:7" ht="12.75">
      <c r="D286" s="1"/>
      <c r="E286" s="37"/>
      <c r="F286" s="37"/>
      <c r="G286" s="37"/>
    </row>
    <row r="287" spans="4:7" ht="12.75">
      <c r="D287" s="1"/>
      <c r="E287" s="37"/>
      <c r="F287" s="37"/>
      <c r="G287" s="37"/>
    </row>
    <row r="288" spans="4:7" ht="12.75">
      <c r="D288" s="1"/>
      <c r="E288" s="37"/>
      <c r="F288" s="37"/>
      <c r="G288" s="37"/>
    </row>
    <row r="289" spans="4:7" ht="12.75">
      <c r="D289" s="1"/>
      <c r="E289" s="37"/>
      <c r="F289" s="37"/>
      <c r="G289" s="37"/>
    </row>
    <row r="290" spans="4:7" ht="12.75">
      <c r="D290" s="1"/>
      <c r="E290" s="37"/>
      <c r="F290" s="37"/>
      <c r="G290" s="37"/>
    </row>
    <row r="291" spans="4:7" ht="12.75">
      <c r="D291" s="1"/>
      <c r="E291" s="37"/>
      <c r="F291" s="37"/>
      <c r="G291" s="37"/>
    </row>
    <row r="292" spans="4:7" ht="12.75">
      <c r="D292" s="1"/>
      <c r="E292" s="37"/>
      <c r="F292" s="37"/>
      <c r="G292" s="37"/>
    </row>
    <row r="293" spans="4:7" ht="12.75">
      <c r="D293" s="1"/>
      <c r="E293" s="37"/>
      <c r="F293" s="37"/>
      <c r="G293" s="37"/>
    </row>
    <row r="294" spans="4:7" ht="12.75">
      <c r="D294" s="1"/>
      <c r="E294" s="37"/>
      <c r="F294" s="37"/>
      <c r="G294" s="37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47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1:7" ht="12.75">
      <c r="A310" s="51"/>
      <c r="B310" s="51"/>
      <c r="D310" s="38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22"/>
      <c r="E313" s="1"/>
      <c r="F313" s="1"/>
      <c r="G313" s="22"/>
    </row>
    <row r="314" spans="4:7" ht="12.75">
      <c r="D314" s="22"/>
      <c r="E314" s="1"/>
      <c r="F314" s="1"/>
      <c r="G314" s="1"/>
    </row>
    <row r="315" spans="4:7" ht="12.75">
      <c r="D315" s="1"/>
      <c r="E315" s="1"/>
      <c r="F315" s="1"/>
      <c r="G315" s="1"/>
    </row>
    <row r="316" spans="1:7" ht="12.75">
      <c r="A316" s="51"/>
      <c r="B316" s="51"/>
      <c r="D316" s="38"/>
      <c r="E316" s="38"/>
      <c r="F316" s="38"/>
      <c r="G316" s="38"/>
    </row>
    <row r="317" spans="4:7" ht="12.75">
      <c r="D317" s="1"/>
      <c r="E317" s="37"/>
      <c r="F317" s="37"/>
      <c r="G317" s="37"/>
    </row>
    <row r="318" spans="4:7" ht="12.75">
      <c r="D318" s="1"/>
      <c r="E318" s="37"/>
      <c r="F318" s="37"/>
      <c r="G318" s="37"/>
    </row>
    <row r="319" spans="4:7" ht="12.75">
      <c r="D319" s="1"/>
      <c r="E319" s="37"/>
      <c r="F319" s="37"/>
      <c r="G319" s="37"/>
    </row>
    <row r="320" spans="4:7" ht="12.75">
      <c r="D320" s="1"/>
      <c r="E320" s="37"/>
      <c r="F320" s="37"/>
      <c r="G320" s="37"/>
    </row>
    <row r="321" spans="4:7" ht="12.75">
      <c r="D321" s="1"/>
      <c r="E321" s="37"/>
      <c r="F321" s="37"/>
      <c r="G321" s="37"/>
    </row>
    <row r="322" spans="4:7" ht="12.75">
      <c r="D322" s="1"/>
      <c r="E322" s="37"/>
      <c r="F322" s="37"/>
      <c r="G322" s="37"/>
    </row>
    <row r="323" spans="4:7" ht="12.75">
      <c r="D323" s="1"/>
      <c r="E323" s="37"/>
      <c r="F323" s="37"/>
      <c r="G323" s="37"/>
    </row>
    <row r="324" spans="4:7" ht="12.75">
      <c r="D324" s="1"/>
      <c r="E324" s="37"/>
      <c r="F324" s="37"/>
      <c r="G324" s="37"/>
    </row>
    <row r="325" spans="4:7" ht="12.75">
      <c r="D325" s="1"/>
      <c r="E325" s="37"/>
      <c r="F325" s="37"/>
      <c r="G325" s="37"/>
    </row>
    <row r="326" spans="4:7" ht="12.75">
      <c r="D326" s="1"/>
      <c r="E326" s="37"/>
      <c r="F326" s="37"/>
      <c r="G326" s="37"/>
    </row>
    <row r="327" spans="4:7" ht="12.75">
      <c r="D327" s="1"/>
      <c r="E327" s="37"/>
      <c r="F327" s="37"/>
      <c r="G327" s="37"/>
    </row>
    <row r="328" spans="4:7" ht="12.75">
      <c r="D328" s="1"/>
      <c r="E328" s="37"/>
      <c r="F328" s="37"/>
      <c r="G328" s="37"/>
    </row>
    <row r="329" spans="4:7" ht="12.75">
      <c r="D329" s="1"/>
      <c r="E329" s="37"/>
      <c r="F329" s="37"/>
      <c r="G329" s="37"/>
    </row>
    <row r="330" spans="4:7" ht="12.75">
      <c r="D330" s="1"/>
      <c r="E330" s="37"/>
      <c r="F330" s="37"/>
      <c r="G330" s="37"/>
    </row>
    <row r="331" spans="4:7" ht="12.75">
      <c r="D331" s="1"/>
      <c r="E331" s="37"/>
      <c r="F331" s="37"/>
      <c r="G331" s="37"/>
    </row>
    <row r="332" spans="4:7" ht="12.75">
      <c r="D332" s="1"/>
      <c r="E332" s="37"/>
      <c r="F332" s="37"/>
      <c r="G332" s="37"/>
    </row>
    <row r="333" spans="4:7" ht="12.75">
      <c r="D333" s="1"/>
      <c r="E333" s="37"/>
      <c r="F333" s="37"/>
      <c r="G333" s="37"/>
    </row>
    <row r="334" spans="4:7" ht="12.75">
      <c r="D334" s="1"/>
      <c r="E334" s="37"/>
      <c r="F334" s="37"/>
      <c r="G334" s="37"/>
    </row>
    <row r="335" spans="4:7" ht="12.75">
      <c r="D335" s="1"/>
      <c r="E335" s="37"/>
      <c r="F335" s="37"/>
      <c r="G335" s="37"/>
    </row>
    <row r="336" spans="4:7" ht="12.75">
      <c r="D336" s="1"/>
      <c r="E336" s="37"/>
      <c r="F336" s="37"/>
      <c r="G336" s="37"/>
    </row>
    <row r="337" spans="4:7" ht="12.75">
      <c r="D337" s="1"/>
      <c r="E337" s="37"/>
      <c r="F337" s="37"/>
      <c r="G337" s="37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47"/>
      <c r="G341" s="1"/>
    </row>
    <row r="342" spans="4:7" ht="12.75">
      <c r="D342" s="1"/>
      <c r="E342" s="1"/>
      <c r="F342" s="1"/>
      <c r="G342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22"/>
      <c r="E357" s="1"/>
      <c r="F357" s="1"/>
      <c r="G357" s="22"/>
    </row>
    <row r="358" spans="4:7" ht="12.75">
      <c r="D358" s="22"/>
      <c r="E358" s="1"/>
      <c r="F358" s="1"/>
      <c r="G358" s="1"/>
    </row>
    <row r="359" spans="4:7" ht="12.75">
      <c r="D359" s="1"/>
      <c r="E359" s="1"/>
      <c r="F359" s="1"/>
      <c r="G359" s="1"/>
    </row>
    <row r="360" spans="1:7" ht="12.75">
      <c r="A360" s="51"/>
      <c r="B360" s="51"/>
      <c r="D360" s="38"/>
      <c r="E360" s="38"/>
      <c r="F360" s="38"/>
      <c r="G360" s="38"/>
    </row>
    <row r="361" spans="4:7" ht="12.75">
      <c r="D361" s="1"/>
      <c r="E361" s="37"/>
      <c r="F361" s="37"/>
      <c r="G361" s="37"/>
    </row>
    <row r="362" spans="4:7" ht="12.75">
      <c r="D362" s="1"/>
      <c r="E362" s="37"/>
      <c r="F362" s="37"/>
      <c r="G362" s="37"/>
    </row>
    <row r="363" spans="4:7" ht="12.75">
      <c r="D363" s="1"/>
      <c r="E363" s="37"/>
      <c r="F363" s="37"/>
      <c r="G363" s="37"/>
    </row>
    <row r="364" spans="4:7" ht="12.75">
      <c r="D364" s="1"/>
      <c r="E364" s="37"/>
      <c r="F364" s="37"/>
      <c r="G364" s="37"/>
    </row>
    <row r="365" spans="4:7" ht="12.75">
      <c r="D365" s="1"/>
      <c r="E365" s="37"/>
      <c r="F365" s="37"/>
      <c r="G365" s="37"/>
    </row>
    <row r="366" spans="4:7" ht="12.75">
      <c r="D366" s="1"/>
      <c r="E366" s="37"/>
      <c r="F366" s="37"/>
      <c r="G366" s="37"/>
    </row>
    <row r="367" spans="4:7" ht="12.75">
      <c r="D367" s="1"/>
      <c r="E367" s="37"/>
      <c r="F367" s="37"/>
      <c r="G367" s="37"/>
    </row>
    <row r="368" spans="4:7" ht="12.75">
      <c r="D368" s="1"/>
      <c r="E368" s="37"/>
      <c r="F368" s="37"/>
      <c r="G368" s="37"/>
    </row>
    <row r="369" spans="4:7" ht="12.75">
      <c r="D369" s="1"/>
      <c r="E369" s="37"/>
      <c r="F369" s="37"/>
      <c r="G369" s="37"/>
    </row>
    <row r="370" spans="4:7" ht="12.75">
      <c r="D370" s="1"/>
      <c r="E370" s="37"/>
      <c r="F370" s="37"/>
      <c r="G370" s="37"/>
    </row>
    <row r="371" spans="4:7" ht="12.75">
      <c r="D371" s="1"/>
      <c r="E371" s="37"/>
      <c r="F371" s="37"/>
      <c r="G371" s="37"/>
    </row>
    <row r="372" spans="4:7" ht="12.75">
      <c r="D372" s="1"/>
      <c r="E372" s="37"/>
      <c r="F372" s="37"/>
      <c r="G372" s="37"/>
    </row>
    <row r="373" spans="4:7" ht="12.75">
      <c r="D373" s="1"/>
      <c r="E373" s="37"/>
      <c r="F373" s="37"/>
      <c r="G373" s="37"/>
    </row>
    <row r="374" spans="4:7" ht="12.75">
      <c r="D374" s="1"/>
      <c r="E374" s="37"/>
      <c r="F374" s="37"/>
      <c r="G374" s="37"/>
    </row>
    <row r="375" spans="4:7" ht="12.75">
      <c r="D375" s="1"/>
      <c r="E375" s="37"/>
      <c r="F375" s="37"/>
      <c r="G375" s="37"/>
    </row>
    <row r="376" spans="4:7" ht="12.75">
      <c r="D376" s="1"/>
      <c r="E376" s="37"/>
      <c r="F376" s="37"/>
      <c r="G376" s="37"/>
    </row>
    <row r="377" spans="4:7" ht="12.75">
      <c r="D377" s="1"/>
      <c r="E377" s="37"/>
      <c r="F377" s="37"/>
      <c r="G377" s="37"/>
    </row>
    <row r="378" spans="4:7" ht="12.75">
      <c r="D378" s="1"/>
      <c r="E378" s="37"/>
      <c r="F378" s="37"/>
      <c r="G378" s="37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47"/>
      <c r="G382" s="1"/>
    </row>
    <row r="383" spans="4:7" ht="12.75">
      <c r="D383" s="1"/>
      <c r="E383" s="1"/>
      <c r="F383" s="1"/>
      <c r="G383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22"/>
      <c r="E399" s="1"/>
      <c r="F399" s="1"/>
      <c r="G399" s="22"/>
    </row>
    <row r="400" spans="4:7" ht="12.75">
      <c r="D400" s="22"/>
      <c r="E400" s="1"/>
      <c r="F400" s="1"/>
      <c r="G400" s="1"/>
    </row>
    <row r="401" spans="4:7" ht="12.75">
      <c r="D401" s="1"/>
      <c r="E401" s="1"/>
      <c r="F401" s="1"/>
      <c r="G401" s="1"/>
    </row>
    <row r="402" spans="1:7" ht="12.75">
      <c r="A402" s="51"/>
      <c r="B402" s="51"/>
      <c r="D402" s="38"/>
      <c r="E402" s="38"/>
      <c r="F402" s="38"/>
      <c r="G402" s="38"/>
    </row>
    <row r="403" spans="4:7" ht="12.75">
      <c r="D403" s="1"/>
      <c r="E403" s="37"/>
      <c r="F403" s="37"/>
      <c r="G403" s="37"/>
    </row>
    <row r="404" spans="4:7" ht="12.75">
      <c r="D404" s="1"/>
      <c r="E404" s="37"/>
      <c r="F404" s="37"/>
      <c r="G404" s="37"/>
    </row>
    <row r="405" spans="4:7" ht="12.75">
      <c r="D405" s="1"/>
      <c r="E405" s="37"/>
      <c r="F405" s="37"/>
      <c r="G405" s="37"/>
    </row>
    <row r="406" spans="4:7" ht="12.75">
      <c r="D406" s="1"/>
      <c r="E406" s="37"/>
      <c r="F406" s="37"/>
      <c r="G406" s="37"/>
    </row>
    <row r="407" spans="4:7" ht="12.75">
      <c r="D407" s="1"/>
      <c r="E407" s="37"/>
      <c r="F407" s="37"/>
      <c r="G407" s="37"/>
    </row>
    <row r="408" spans="4:7" ht="12.75">
      <c r="D408" s="1"/>
      <c r="E408" s="37"/>
      <c r="F408" s="37"/>
      <c r="G408" s="37"/>
    </row>
    <row r="409" spans="4:7" ht="12.75">
      <c r="D409" s="1"/>
      <c r="E409" s="37"/>
      <c r="F409" s="37"/>
      <c r="G409" s="37"/>
    </row>
    <row r="410" spans="4:7" ht="12.75">
      <c r="D410" s="1"/>
      <c r="E410" s="37"/>
      <c r="F410" s="37"/>
      <c r="G410" s="37"/>
    </row>
    <row r="411" spans="4:7" ht="12.75">
      <c r="D411" s="1"/>
      <c r="E411" s="37"/>
      <c r="F411" s="37"/>
      <c r="G411" s="37"/>
    </row>
    <row r="412" spans="4:7" ht="12.75">
      <c r="D412" s="1"/>
      <c r="E412" s="37"/>
      <c r="F412" s="37"/>
      <c r="G412" s="37"/>
    </row>
    <row r="413" spans="4:7" ht="12.75">
      <c r="D413" s="1"/>
      <c r="E413" s="37"/>
      <c r="F413" s="37"/>
      <c r="G413" s="37"/>
    </row>
    <row r="414" spans="4:7" ht="12.75">
      <c r="D414" s="1"/>
      <c r="E414" s="37"/>
      <c r="F414" s="37"/>
      <c r="G414" s="37"/>
    </row>
    <row r="415" spans="4:7" ht="12.75">
      <c r="D415" s="1"/>
      <c r="E415" s="37"/>
      <c r="F415" s="37"/>
      <c r="G415" s="37"/>
    </row>
    <row r="416" spans="4:7" ht="12.75">
      <c r="D416" s="1"/>
      <c r="E416" s="37"/>
      <c r="F416" s="37"/>
      <c r="G416" s="37"/>
    </row>
    <row r="417" spans="4:7" ht="12.75">
      <c r="D417" s="1"/>
      <c r="E417" s="37"/>
      <c r="F417" s="37"/>
      <c r="G417" s="37"/>
    </row>
    <row r="418" spans="4:7" ht="12.75">
      <c r="D418" s="1"/>
      <c r="E418" s="37"/>
      <c r="F418" s="37"/>
      <c r="G418" s="37"/>
    </row>
    <row r="419" spans="4:7" ht="12.75">
      <c r="D419" s="1"/>
      <c r="E419" s="37"/>
      <c r="F419" s="37"/>
      <c r="G419" s="37"/>
    </row>
    <row r="420" spans="4:7" ht="12.75">
      <c r="D420" s="1"/>
      <c r="E420" s="37"/>
      <c r="F420" s="37"/>
      <c r="G420" s="37"/>
    </row>
    <row r="421" spans="4:7" ht="12.75">
      <c r="D421" s="1"/>
      <c r="E421" s="37"/>
      <c r="F421" s="37"/>
      <c r="G421" s="37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47"/>
      <c r="G425" s="1"/>
    </row>
    <row r="426" spans="4:7" ht="12.75">
      <c r="D426" s="1"/>
      <c r="E426" s="1"/>
      <c r="F426" s="1"/>
      <c r="G426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1:7" ht="12.75">
      <c r="A437" s="51"/>
      <c r="B437" s="51"/>
      <c r="D437" s="38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22"/>
      <c r="E440" s="1"/>
      <c r="F440" s="1"/>
      <c r="G440" s="22"/>
    </row>
    <row r="441" spans="4:7" ht="12.75">
      <c r="D441" s="22"/>
      <c r="E441" s="1"/>
      <c r="F441" s="1"/>
      <c r="G441" s="1"/>
    </row>
    <row r="442" spans="4:7" ht="12.75">
      <c r="D442" s="1"/>
      <c r="E442" s="1"/>
      <c r="F442" s="1"/>
      <c r="G442" s="1"/>
    </row>
    <row r="443" spans="1:7" ht="12.75">
      <c r="A443" s="51"/>
      <c r="B443" s="51"/>
      <c r="D443" s="38"/>
      <c r="E443" s="38"/>
      <c r="F443" s="38"/>
      <c r="G443" s="38"/>
    </row>
    <row r="444" spans="4:7" ht="12.75">
      <c r="D444" s="1"/>
      <c r="E444" s="37"/>
      <c r="F444" s="37"/>
      <c r="G444" s="37"/>
    </row>
    <row r="445" spans="4:7" ht="12.75">
      <c r="D445" s="1"/>
      <c r="E445" s="37"/>
      <c r="F445" s="37"/>
      <c r="G445" s="37"/>
    </row>
    <row r="446" spans="4:7" ht="12.75">
      <c r="D446" s="1"/>
      <c r="E446" s="37"/>
      <c r="F446" s="37"/>
      <c r="G446" s="37"/>
    </row>
    <row r="447" spans="4:7" ht="12.75">
      <c r="D447" s="1"/>
      <c r="E447" s="37"/>
      <c r="F447" s="37"/>
      <c r="G447" s="37"/>
    </row>
    <row r="448" spans="4:7" ht="12.75">
      <c r="D448" s="1"/>
      <c r="E448" s="37"/>
      <c r="F448" s="37"/>
      <c r="G448" s="37"/>
    </row>
    <row r="449" spans="4:7" ht="12.75">
      <c r="D449" s="1"/>
      <c r="E449" s="37"/>
      <c r="F449" s="37"/>
      <c r="G449" s="37"/>
    </row>
    <row r="450" spans="4:7" ht="12.75">
      <c r="D450" s="1"/>
      <c r="E450" s="37"/>
      <c r="F450" s="37"/>
      <c r="G450" s="37"/>
    </row>
    <row r="451" spans="4:7" ht="12.75">
      <c r="D451" s="1"/>
      <c r="E451" s="37"/>
      <c r="F451" s="37"/>
      <c r="G451" s="37"/>
    </row>
    <row r="452" spans="4:7" ht="12.75">
      <c r="D452" s="1"/>
      <c r="E452" s="37"/>
      <c r="F452" s="37"/>
      <c r="G452" s="37"/>
    </row>
    <row r="453" spans="4:7" ht="12.75">
      <c r="D453" s="1"/>
      <c r="E453" s="37"/>
      <c r="F453" s="37"/>
      <c r="G453" s="37"/>
    </row>
    <row r="454" spans="4:7" ht="12.75">
      <c r="D454" s="1"/>
      <c r="E454" s="37"/>
      <c r="F454" s="37"/>
      <c r="G454" s="37"/>
    </row>
    <row r="455" spans="4:7" ht="12.75">
      <c r="D455" s="1"/>
      <c r="E455" s="37"/>
      <c r="F455" s="37"/>
      <c r="G455" s="37"/>
    </row>
    <row r="456" spans="4:7" ht="12.75">
      <c r="D456" s="1"/>
      <c r="E456" s="37"/>
      <c r="F456" s="37"/>
      <c r="G456" s="37"/>
    </row>
    <row r="457" spans="4:7" ht="12.75">
      <c r="D457" s="1"/>
      <c r="E457" s="37"/>
      <c r="F457" s="37"/>
      <c r="G457" s="37"/>
    </row>
    <row r="458" spans="4:7" ht="12.75">
      <c r="D458" s="1"/>
      <c r="E458" s="37"/>
      <c r="F458" s="37"/>
      <c r="G458" s="37"/>
    </row>
    <row r="459" spans="4:7" ht="12.75">
      <c r="D459" s="1"/>
      <c r="E459" s="37"/>
      <c r="F459" s="37"/>
      <c r="G459" s="37"/>
    </row>
    <row r="460" spans="4:7" ht="12.75">
      <c r="D460" s="1"/>
      <c r="E460" s="37"/>
      <c r="F460" s="37"/>
      <c r="G460" s="37"/>
    </row>
    <row r="461" spans="4:7" ht="12.75">
      <c r="D461" s="1"/>
      <c r="E461" s="37"/>
      <c r="F461" s="37"/>
      <c r="G461" s="37"/>
    </row>
    <row r="462" spans="4:7" ht="12.75">
      <c r="D462" s="1"/>
      <c r="E462" s="37"/>
      <c r="F462" s="37"/>
      <c r="G462" s="37"/>
    </row>
    <row r="463" spans="4:7" ht="12.75">
      <c r="D463" s="1"/>
      <c r="E463" s="37"/>
      <c r="F463" s="37"/>
      <c r="G463" s="37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47"/>
      <c r="G467" s="1"/>
    </row>
    <row r="468" spans="4:7" ht="12.75">
      <c r="D468" s="1"/>
      <c r="E468" s="1"/>
      <c r="F468" s="1"/>
      <c r="G468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1:7" ht="12.75">
      <c r="A479" s="51"/>
      <c r="B479" s="51"/>
      <c r="D479" s="38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22"/>
      <c r="E482" s="1"/>
      <c r="F482" s="1"/>
      <c r="G482" s="22"/>
    </row>
    <row r="483" spans="4:7" ht="12.75">
      <c r="D483" s="22"/>
      <c r="E483" s="1"/>
      <c r="F483" s="1"/>
      <c r="G483" s="1"/>
    </row>
    <row r="484" spans="4:7" ht="12.75">
      <c r="D484" s="1"/>
      <c r="E484" s="1"/>
      <c r="F484" s="1"/>
      <c r="G484" s="1"/>
    </row>
    <row r="485" spans="1:7" ht="12.75">
      <c r="A485" s="51"/>
      <c r="B485" s="51"/>
      <c r="D485" s="38"/>
      <c r="E485" s="38"/>
      <c r="F485" s="38"/>
      <c r="G485" s="38"/>
    </row>
    <row r="486" spans="4:7" ht="12.75">
      <c r="D486" s="1"/>
      <c r="E486" s="37"/>
      <c r="F486" s="37"/>
      <c r="G486" s="37"/>
    </row>
    <row r="487" spans="4:7" ht="12.75">
      <c r="D487" s="1"/>
      <c r="E487" s="37"/>
      <c r="F487" s="37"/>
      <c r="G487" s="37"/>
    </row>
    <row r="488" spans="4:7" ht="12.75">
      <c r="D488" s="1"/>
      <c r="E488" s="37"/>
      <c r="F488" s="37"/>
      <c r="G488" s="37"/>
    </row>
    <row r="489" spans="4:7" ht="12.75">
      <c r="D489" s="1"/>
      <c r="E489" s="37"/>
      <c r="F489" s="37"/>
      <c r="G489" s="37"/>
    </row>
    <row r="490" spans="4:7" ht="12.75">
      <c r="D490" s="1"/>
      <c r="E490" s="37"/>
      <c r="F490" s="37"/>
      <c r="G490" s="37"/>
    </row>
    <row r="491" spans="4:7" ht="12.75">
      <c r="D491" s="1"/>
      <c r="E491" s="37"/>
      <c r="F491" s="37"/>
      <c r="G491" s="37"/>
    </row>
    <row r="492" spans="4:7" ht="12.75">
      <c r="D492" s="1"/>
      <c r="E492" s="37"/>
      <c r="F492" s="37"/>
      <c r="G492" s="37"/>
    </row>
    <row r="493" spans="4:7" ht="12.75">
      <c r="D493" s="1"/>
      <c r="E493" s="37"/>
      <c r="F493" s="37"/>
      <c r="G493" s="37"/>
    </row>
    <row r="494" spans="4:7" ht="12.75">
      <c r="D494" s="1"/>
      <c r="E494" s="37"/>
      <c r="F494" s="37"/>
      <c r="G494" s="37"/>
    </row>
    <row r="495" spans="4:7" ht="12.75">
      <c r="D495" s="1"/>
      <c r="E495" s="37"/>
      <c r="F495" s="37"/>
      <c r="G495" s="37"/>
    </row>
    <row r="496" spans="4:7" ht="12.75">
      <c r="D496" s="1"/>
      <c r="E496" s="37"/>
      <c r="F496" s="37"/>
      <c r="G496" s="37"/>
    </row>
    <row r="497" spans="4:7" ht="12.75">
      <c r="D497" s="1"/>
      <c r="E497" s="37"/>
      <c r="F497" s="37"/>
      <c r="G497" s="37"/>
    </row>
    <row r="498" spans="4:7" ht="12.75">
      <c r="D498" s="1"/>
      <c r="E498" s="37"/>
      <c r="F498" s="37"/>
      <c r="G498" s="37"/>
    </row>
    <row r="499" spans="4:7" ht="12.75">
      <c r="D499" s="1"/>
      <c r="E499" s="37"/>
      <c r="F499" s="37"/>
      <c r="G499" s="37"/>
    </row>
    <row r="500" spans="4:7" ht="12.75">
      <c r="D500" s="1"/>
      <c r="E500" s="37"/>
      <c r="F500" s="37"/>
      <c r="G500" s="37"/>
    </row>
    <row r="501" spans="4:7" ht="12.75">
      <c r="D501" s="1"/>
      <c r="E501" s="37"/>
      <c r="F501" s="37"/>
      <c r="G501" s="37"/>
    </row>
    <row r="502" spans="4:7" ht="12.75">
      <c r="D502" s="1"/>
      <c r="E502" s="37"/>
      <c r="F502" s="37"/>
      <c r="G502" s="37"/>
    </row>
    <row r="503" spans="4:7" ht="12.75">
      <c r="D503" s="1"/>
      <c r="E503" s="37"/>
      <c r="F503" s="37"/>
      <c r="G503" s="37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47"/>
      <c r="G507" s="1"/>
    </row>
    <row r="508" spans="4:7" ht="12.75">
      <c r="D508" s="1"/>
      <c r="E508" s="1"/>
      <c r="F508" s="1"/>
      <c r="G508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1:7" ht="12.75">
      <c r="A521" s="51"/>
      <c r="B521" s="51"/>
      <c r="D521" s="38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22"/>
      <c r="E524" s="1"/>
      <c r="F524" s="1"/>
      <c r="G524" s="22"/>
    </row>
    <row r="525" spans="4:7" ht="12.75">
      <c r="D525" s="22"/>
      <c r="E525" s="1"/>
      <c r="F525" s="1"/>
      <c r="G525" s="1"/>
    </row>
    <row r="526" spans="4:7" ht="12.75">
      <c r="D526" s="1"/>
      <c r="E526" s="1"/>
      <c r="F526" s="1"/>
      <c r="G526" s="1"/>
    </row>
    <row r="527" spans="1:7" ht="12.75">
      <c r="A527" s="51"/>
      <c r="B527" s="51"/>
      <c r="D527" s="38"/>
      <c r="E527" s="38"/>
      <c r="F527" s="38"/>
      <c r="G527" s="38"/>
    </row>
    <row r="528" spans="4:7" ht="12.75">
      <c r="D528" s="1"/>
      <c r="E528" s="39"/>
      <c r="F528" s="39"/>
      <c r="G528" s="1"/>
    </row>
    <row r="529" spans="4:7" ht="12.75">
      <c r="D529" s="1"/>
      <c r="E529" s="37"/>
      <c r="F529" s="37"/>
      <c r="G529" s="37"/>
    </row>
    <row r="530" spans="4:7" ht="12.75">
      <c r="D530" s="1"/>
      <c r="E530" s="37"/>
      <c r="F530" s="37"/>
      <c r="G530" s="37"/>
    </row>
    <row r="531" spans="4:7" ht="12.75">
      <c r="D531" s="1"/>
      <c r="E531" s="37"/>
      <c r="F531" s="37"/>
      <c r="G531" s="37"/>
    </row>
    <row r="532" spans="4:7" ht="12.75">
      <c r="D532" s="1"/>
      <c r="E532" s="37"/>
      <c r="F532" s="37"/>
      <c r="G532" s="37"/>
    </row>
    <row r="533" spans="4:7" ht="12.75">
      <c r="D533" s="1"/>
      <c r="E533" s="37"/>
      <c r="F533" s="37"/>
      <c r="G533" s="37"/>
    </row>
    <row r="534" spans="4:7" ht="12.75">
      <c r="D534" s="1"/>
      <c r="E534" s="37"/>
      <c r="F534" s="37"/>
      <c r="G534" s="37"/>
    </row>
    <row r="535" spans="4:7" ht="12.75">
      <c r="D535" s="1"/>
      <c r="E535" s="37"/>
      <c r="F535" s="37"/>
      <c r="G535" s="37"/>
    </row>
    <row r="536" spans="4:7" ht="12.75">
      <c r="D536" s="1"/>
      <c r="E536" s="37"/>
      <c r="F536" s="37"/>
      <c r="G536" s="37"/>
    </row>
    <row r="537" spans="4:7" ht="12.75">
      <c r="D537" s="1"/>
      <c r="E537" s="37"/>
      <c r="F537" s="37"/>
      <c r="G537" s="37"/>
    </row>
    <row r="538" spans="4:7" ht="12.75">
      <c r="D538" s="1"/>
      <c r="E538" s="37"/>
      <c r="F538" s="37"/>
      <c r="G538" s="37"/>
    </row>
    <row r="539" spans="4:7" ht="12.75">
      <c r="D539" s="1"/>
      <c r="E539" s="37"/>
      <c r="F539" s="37"/>
      <c r="G539" s="37"/>
    </row>
    <row r="540" spans="4:7" ht="12.75">
      <c r="D540" s="1"/>
      <c r="E540" s="37"/>
      <c r="F540" s="37"/>
      <c r="G540" s="37"/>
    </row>
    <row r="541" spans="4:7" ht="12.75">
      <c r="D541" s="1"/>
      <c r="E541" s="37"/>
      <c r="F541" s="37"/>
      <c r="G541" s="37"/>
    </row>
    <row r="542" spans="4:7" ht="12.75">
      <c r="D542" s="1"/>
      <c r="E542" s="37"/>
      <c r="F542" s="37"/>
      <c r="G542" s="37"/>
    </row>
    <row r="543" spans="4:7" ht="12.75">
      <c r="D543" s="1"/>
      <c r="E543" s="37"/>
      <c r="F543" s="37"/>
      <c r="G543" s="37"/>
    </row>
    <row r="544" spans="4:7" ht="12.75">
      <c r="D544" s="1"/>
      <c r="E544" s="37"/>
      <c r="F544" s="37"/>
      <c r="G544" s="37"/>
    </row>
    <row r="545" spans="4:7" ht="12.75">
      <c r="D545" s="1"/>
      <c r="E545" s="37"/>
      <c r="F545" s="37"/>
      <c r="G545" s="37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47"/>
      <c r="G549" s="1"/>
    </row>
    <row r="550" spans="4:7" ht="12.75">
      <c r="D550" s="1"/>
      <c r="E550" s="1"/>
      <c r="F550" s="1"/>
      <c r="G550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1:7" ht="12.75">
      <c r="A566" s="51"/>
      <c r="B566" s="51"/>
      <c r="D566" s="38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22"/>
      <c r="E569" s="1"/>
      <c r="F569" s="1"/>
      <c r="G569" s="22"/>
    </row>
    <row r="570" spans="4:7" ht="12.75">
      <c r="D570" s="22"/>
      <c r="E570" s="1"/>
      <c r="F570" s="1"/>
      <c r="G570" s="22"/>
    </row>
    <row r="571" spans="4:7" ht="12.75">
      <c r="D571" s="1"/>
      <c r="E571" s="1"/>
      <c r="F571" s="1"/>
      <c r="G571" s="1"/>
    </row>
    <row r="572" spans="1:7" ht="12.75">
      <c r="A572" s="51"/>
      <c r="B572" s="51"/>
      <c r="D572" s="38"/>
      <c r="E572" s="38"/>
      <c r="F572" s="38"/>
      <c r="G572" s="38"/>
    </row>
    <row r="573" spans="4:7" ht="12.75">
      <c r="D573" s="1"/>
      <c r="E573" s="37"/>
      <c r="F573" s="37"/>
      <c r="G573" s="37"/>
    </row>
    <row r="574" spans="4:7" ht="12.75">
      <c r="D574" s="1"/>
      <c r="E574" s="37"/>
      <c r="F574" s="37"/>
      <c r="G574" s="37"/>
    </row>
    <row r="575" spans="4:7" ht="12.75">
      <c r="D575" s="1"/>
      <c r="E575" s="37"/>
      <c r="F575" s="37"/>
      <c r="G575" s="37"/>
    </row>
    <row r="576" spans="4:7" ht="12.75">
      <c r="D576" s="1"/>
      <c r="E576" s="37"/>
      <c r="F576" s="37"/>
      <c r="G576" s="37"/>
    </row>
    <row r="577" spans="4:7" ht="12.75">
      <c r="D577" s="1"/>
      <c r="E577" s="37"/>
      <c r="F577" s="37"/>
      <c r="G577" s="37"/>
    </row>
    <row r="578" spans="4:7" ht="12.75">
      <c r="D578" s="1"/>
      <c r="E578" s="37"/>
      <c r="F578" s="37"/>
      <c r="G578" s="37"/>
    </row>
    <row r="579" spans="4:7" ht="12.75">
      <c r="D579" s="1"/>
      <c r="E579" s="37"/>
      <c r="F579" s="37"/>
      <c r="G579" s="37"/>
    </row>
    <row r="580" spans="4:7" ht="12.75">
      <c r="D580" s="1"/>
      <c r="E580" s="37"/>
      <c r="F580" s="37"/>
      <c r="G580" s="37"/>
    </row>
    <row r="581" spans="4:7" ht="12.75">
      <c r="D581" s="1"/>
      <c r="E581" s="37"/>
      <c r="F581" s="37"/>
      <c r="G581" s="37"/>
    </row>
    <row r="582" spans="4:7" ht="12.75">
      <c r="D582" s="1"/>
      <c r="E582" s="37"/>
      <c r="F582" s="37"/>
      <c r="G582" s="37"/>
    </row>
    <row r="583" spans="4:7" ht="12.75">
      <c r="D583" s="1"/>
      <c r="E583" s="37"/>
      <c r="F583" s="37"/>
      <c r="G583" s="37"/>
    </row>
    <row r="584" spans="4:7" ht="12.75">
      <c r="D584" s="1"/>
      <c r="E584" s="37"/>
      <c r="F584" s="37"/>
      <c r="G584" s="37"/>
    </row>
    <row r="585" spans="4:7" ht="12.75">
      <c r="D585" s="1"/>
      <c r="E585" s="37"/>
      <c r="F585" s="37"/>
      <c r="G585" s="37"/>
    </row>
    <row r="586" spans="4:7" ht="12.75">
      <c r="D586" s="1"/>
      <c r="E586" s="37"/>
      <c r="F586" s="37"/>
      <c r="G586" s="37"/>
    </row>
    <row r="587" spans="4:7" ht="12.75">
      <c r="D587" s="1"/>
      <c r="E587" s="37"/>
      <c r="F587" s="37"/>
      <c r="G587" s="37"/>
    </row>
    <row r="588" spans="4:7" ht="12.75">
      <c r="D588" s="1"/>
      <c r="E588" s="37"/>
      <c r="F588" s="37"/>
      <c r="G588" s="37"/>
    </row>
    <row r="589" spans="4:7" ht="12.75">
      <c r="D589" s="1"/>
      <c r="E589" s="37"/>
      <c r="F589" s="37"/>
      <c r="G589" s="37"/>
    </row>
    <row r="590" spans="4:7" ht="12.75">
      <c r="D590" s="1"/>
      <c r="E590" s="37"/>
      <c r="F590" s="37"/>
      <c r="G590" s="37"/>
    </row>
    <row r="591" spans="4:7" ht="12.75">
      <c r="D591" s="1"/>
      <c r="E591" s="37"/>
      <c r="F591" s="37"/>
      <c r="G591" s="37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47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1:7" ht="12.75">
      <c r="A607" s="51"/>
      <c r="B607" s="51"/>
      <c r="D607" s="38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22"/>
      <c r="E610" s="1"/>
      <c r="F610" s="1"/>
      <c r="G610" s="22"/>
    </row>
    <row r="611" spans="4:7" ht="12.75">
      <c r="D611" s="22"/>
      <c r="E611" s="1"/>
      <c r="F611" s="1"/>
      <c r="G611" s="1"/>
    </row>
    <row r="612" spans="4:7" ht="12.75">
      <c r="D612" s="1"/>
      <c r="E612" s="1"/>
      <c r="F612" s="1"/>
      <c r="G612" s="1"/>
    </row>
    <row r="613" spans="1:7" ht="12.75">
      <c r="A613" s="51"/>
      <c r="B613" s="51"/>
      <c r="D613" s="38"/>
      <c r="E613" s="38"/>
      <c r="F613" s="38"/>
      <c r="G613" s="38"/>
    </row>
    <row r="614" spans="4:7" ht="12.75">
      <c r="D614" s="1"/>
      <c r="E614" s="37"/>
      <c r="F614" s="37"/>
      <c r="G614" s="37"/>
    </row>
    <row r="615" spans="4:7" ht="12.75">
      <c r="D615" s="1"/>
      <c r="E615" s="37"/>
      <c r="F615" s="37"/>
      <c r="G615" s="37"/>
    </row>
    <row r="616" spans="4:7" ht="12.75">
      <c r="D616" s="1"/>
      <c r="E616" s="37"/>
      <c r="F616" s="37"/>
      <c r="G616" s="37"/>
    </row>
    <row r="617" spans="4:7" ht="12.75">
      <c r="D617" s="1"/>
      <c r="E617" s="37"/>
      <c r="F617" s="37"/>
      <c r="G617" s="37"/>
    </row>
    <row r="618" spans="4:7" ht="12.75">
      <c r="D618" s="1"/>
      <c r="E618" s="37"/>
      <c r="F618" s="37"/>
      <c r="G618" s="37"/>
    </row>
    <row r="619" spans="4:7" ht="12.75">
      <c r="D619" s="1"/>
      <c r="E619" s="37"/>
      <c r="F619" s="37"/>
      <c r="G619" s="37"/>
    </row>
    <row r="620" spans="4:7" ht="12.75">
      <c r="D620" s="1"/>
      <c r="E620" s="37"/>
      <c r="F620" s="37"/>
      <c r="G620" s="37"/>
    </row>
    <row r="621" spans="4:7" ht="12.75">
      <c r="D621" s="1"/>
      <c r="E621" s="37"/>
      <c r="F621" s="37"/>
      <c r="G621" s="37"/>
    </row>
    <row r="622" spans="4:7" ht="12.75">
      <c r="D622" s="1"/>
      <c r="E622" s="37"/>
      <c r="F622" s="37"/>
      <c r="G622" s="37"/>
    </row>
    <row r="623" spans="4:7" ht="12.75">
      <c r="D623" s="1"/>
      <c r="E623" s="37"/>
      <c r="F623" s="37"/>
      <c r="G623" s="37"/>
    </row>
    <row r="624" spans="4:7" ht="12.75">
      <c r="D624" s="1"/>
      <c r="E624" s="37"/>
      <c r="F624" s="37"/>
      <c r="G624" s="37"/>
    </row>
    <row r="625" spans="4:7" ht="12.75">
      <c r="D625" s="1"/>
      <c r="E625" s="37"/>
      <c r="F625" s="37"/>
      <c r="G625" s="37"/>
    </row>
    <row r="626" spans="4:7" ht="12.75">
      <c r="D626" s="1"/>
      <c r="E626" s="37"/>
      <c r="F626" s="37"/>
      <c r="G626" s="37"/>
    </row>
    <row r="627" spans="4:7" ht="12.75">
      <c r="D627" s="1"/>
      <c r="E627" s="37"/>
      <c r="F627" s="37"/>
      <c r="G627" s="37"/>
    </row>
    <row r="628" spans="4:7" ht="12.75">
      <c r="D628" s="1"/>
      <c r="E628" s="37"/>
      <c r="F628" s="37"/>
      <c r="G628" s="37"/>
    </row>
    <row r="629" spans="4:7" ht="12.75">
      <c r="D629" s="1"/>
      <c r="E629" s="37"/>
      <c r="F629" s="37"/>
      <c r="G629" s="37"/>
    </row>
    <row r="630" spans="4:7" ht="12.75">
      <c r="D630" s="1"/>
      <c r="E630" s="37"/>
      <c r="F630" s="37"/>
      <c r="G630" s="37"/>
    </row>
    <row r="631" spans="4:7" ht="12.75">
      <c r="D631" s="1"/>
      <c r="E631" s="37"/>
      <c r="F631" s="37"/>
      <c r="G631" s="37"/>
    </row>
    <row r="632" spans="4:7" ht="12.75">
      <c r="D632" s="1"/>
      <c r="E632" s="37"/>
      <c r="F632" s="37"/>
      <c r="G632" s="37"/>
    </row>
    <row r="633" spans="4:7" ht="12.75">
      <c r="D633" s="1"/>
      <c r="E633" s="37"/>
      <c r="F633" s="37"/>
      <c r="G633" s="37"/>
    </row>
    <row r="634" spans="4:7" ht="12.75">
      <c r="D634" s="1"/>
      <c r="E634" s="37"/>
      <c r="F634" s="37"/>
      <c r="G634" s="37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47"/>
      <c r="G638" s="1"/>
    </row>
    <row r="639" spans="4:7" ht="12.75">
      <c r="D639" s="1"/>
      <c r="E639" s="1"/>
      <c r="F639" s="1"/>
      <c r="G639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22"/>
      <c r="E654" s="1"/>
      <c r="F654" s="1"/>
      <c r="G654" s="22"/>
    </row>
    <row r="655" spans="4:7" ht="12.75">
      <c r="D655" s="22"/>
      <c r="E655" s="1"/>
      <c r="F655" s="1"/>
      <c r="G655" s="1"/>
    </row>
    <row r="656" spans="4:7" ht="12.75">
      <c r="D656" s="1"/>
      <c r="E656" s="1"/>
      <c r="F656" s="1"/>
      <c r="G656" s="1"/>
    </row>
    <row r="657" spans="1:7" ht="12.75">
      <c r="A657" s="51"/>
      <c r="B657" s="51"/>
      <c r="D657" s="38"/>
      <c r="E657" s="38"/>
      <c r="F657" s="38"/>
      <c r="G657" s="38"/>
    </row>
    <row r="658" spans="4:7" ht="12.75">
      <c r="D658" s="1"/>
      <c r="E658" s="37"/>
      <c r="F658" s="37"/>
      <c r="G658" s="37"/>
    </row>
    <row r="659" spans="4:7" ht="12.75">
      <c r="D659" s="1"/>
      <c r="E659" s="37"/>
      <c r="F659" s="37"/>
      <c r="G659" s="37"/>
    </row>
    <row r="660" spans="4:7" ht="12.75">
      <c r="D660" s="1"/>
      <c r="E660" s="37"/>
      <c r="F660" s="37"/>
      <c r="G660" s="37"/>
    </row>
    <row r="661" spans="4:7" ht="12.75">
      <c r="D661" s="1"/>
      <c r="E661" s="37"/>
      <c r="F661" s="37"/>
      <c r="G661" s="37"/>
    </row>
    <row r="662" spans="4:7" ht="12.75">
      <c r="D662" s="1"/>
      <c r="E662" s="37"/>
      <c r="F662" s="37"/>
      <c r="G662" s="37"/>
    </row>
    <row r="663" spans="4:7" ht="12.75">
      <c r="D663" s="1"/>
      <c r="E663" s="37"/>
      <c r="F663" s="37"/>
      <c r="G663" s="37"/>
    </row>
    <row r="664" spans="4:7" ht="12.75">
      <c r="D664" s="1"/>
      <c r="E664" s="37"/>
      <c r="F664" s="37"/>
      <c r="G664" s="37"/>
    </row>
    <row r="665" spans="4:7" ht="12.75">
      <c r="D665" s="1"/>
      <c r="E665" s="37"/>
      <c r="F665" s="37"/>
      <c r="G665" s="37"/>
    </row>
    <row r="666" spans="4:7" ht="12.75">
      <c r="D666" s="1"/>
      <c r="E666" s="37"/>
      <c r="F666" s="37"/>
      <c r="G666" s="37"/>
    </row>
    <row r="667" spans="4:7" ht="12.75">
      <c r="D667" s="1"/>
      <c r="E667" s="37"/>
      <c r="F667" s="37"/>
      <c r="G667" s="37"/>
    </row>
    <row r="668" spans="4:7" ht="12.75">
      <c r="D668" s="1"/>
      <c r="E668" s="37"/>
      <c r="F668" s="37"/>
      <c r="G668" s="37"/>
    </row>
    <row r="669" spans="4:7" ht="12.75">
      <c r="D669" s="1"/>
      <c r="E669" s="37"/>
      <c r="F669" s="37"/>
      <c r="G669" s="37"/>
    </row>
    <row r="670" spans="4:7" ht="12.75">
      <c r="D670" s="1"/>
      <c r="E670" s="37"/>
      <c r="F670" s="37"/>
      <c r="G670" s="37"/>
    </row>
    <row r="671" spans="4:7" ht="12.75">
      <c r="D671" s="1"/>
      <c r="E671" s="37"/>
      <c r="F671" s="37"/>
      <c r="G671" s="37"/>
    </row>
    <row r="672" spans="4:7" ht="12.75">
      <c r="D672" s="1"/>
      <c r="E672" s="37"/>
      <c r="F672" s="37"/>
      <c r="G672" s="37"/>
    </row>
    <row r="673" spans="4:7" ht="12.75">
      <c r="D673" s="1"/>
      <c r="E673" s="37"/>
      <c r="F673" s="37"/>
      <c r="G673" s="37"/>
    </row>
    <row r="674" spans="4:7" ht="12.75">
      <c r="D674" s="1"/>
      <c r="E674" s="37"/>
      <c r="F674" s="37"/>
      <c r="G674" s="37"/>
    </row>
    <row r="675" spans="4:7" ht="12.75">
      <c r="D675" s="1"/>
      <c r="E675" s="37"/>
      <c r="F675" s="37"/>
      <c r="G675" s="37"/>
    </row>
    <row r="676" spans="4:7" ht="12.75">
      <c r="D676" s="1"/>
      <c r="E676" s="1"/>
      <c r="F676" s="1"/>
      <c r="G676" s="1"/>
    </row>
    <row r="677" spans="4:7" ht="12.75">
      <c r="D677" s="1"/>
      <c r="E677" s="1"/>
      <c r="F677" s="1"/>
      <c r="G677" s="1"/>
    </row>
    <row r="678" spans="4:7" ht="12.75">
      <c r="D678" s="1"/>
      <c r="E678" s="1"/>
      <c r="F678" s="1"/>
      <c r="G678" s="1"/>
    </row>
    <row r="679" spans="4:7" ht="12.75">
      <c r="D679" s="1"/>
      <c r="E679" s="1"/>
      <c r="F679" s="47"/>
      <c r="G679" s="1"/>
    </row>
    <row r="680" spans="4:7" ht="12.75">
      <c r="D680" s="1"/>
      <c r="E680" s="1"/>
      <c r="F680" s="1"/>
      <c r="G680" s="1"/>
    </row>
    <row r="684" spans="4:7" ht="12.75">
      <c r="D684" s="1"/>
      <c r="E684" s="1"/>
      <c r="F684" s="1"/>
      <c r="G684" s="1"/>
    </row>
    <row r="685" spans="4:7" ht="12.75">
      <c r="D685" s="1"/>
      <c r="E685" s="1"/>
      <c r="F685" s="1"/>
      <c r="G685" s="1"/>
    </row>
    <row r="686" spans="4:7" ht="12.75">
      <c r="D686" s="1"/>
      <c r="E686" s="1"/>
      <c r="F686" s="1"/>
      <c r="G686" s="1"/>
    </row>
    <row r="687" spans="4:7" ht="12.75">
      <c r="D687" s="1"/>
      <c r="E687" s="1"/>
      <c r="F687" s="1"/>
      <c r="G687" s="1"/>
    </row>
    <row r="688" spans="4:7" ht="12.75">
      <c r="D688" s="1"/>
      <c r="E688" s="1"/>
      <c r="F688" s="1"/>
      <c r="G688" s="1"/>
    </row>
    <row r="689" spans="4:7" ht="12.75">
      <c r="D689" s="1"/>
      <c r="E689" s="1"/>
      <c r="F689" s="1"/>
      <c r="G689" s="1"/>
    </row>
    <row r="690" spans="4:7" ht="12.75">
      <c r="D690" s="1"/>
      <c r="E690" s="1"/>
      <c r="F690" s="1"/>
      <c r="G690" s="1"/>
    </row>
    <row r="691" spans="4:7" ht="12.75">
      <c r="D691" s="1"/>
      <c r="E691" s="1"/>
      <c r="F691" s="1"/>
      <c r="G691" s="1"/>
    </row>
    <row r="692" spans="4:7" ht="12.75">
      <c r="D692" s="1"/>
      <c r="E692" s="1"/>
      <c r="F692" s="1"/>
      <c r="G692" s="1"/>
    </row>
    <row r="693" spans="4:7" ht="12.75">
      <c r="D693" s="1"/>
      <c r="E693" s="1"/>
      <c r="F693" s="1"/>
      <c r="G693" s="1"/>
    </row>
    <row r="694" spans="4:7" ht="12.75">
      <c r="D694" s="1"/>
      <c r="E694" s="1"/>
      <c r="F694" s="1"/>
      <c r="G694" s="1"/>
    </row>
    <row r="695" spans="4:7" ht="12.75">
      <c r="D695" s="1"/>
      <c r="E695" s="1"/>
      <c r="F695" s="1"/>
      <c r="G695" s="1"/>
    </row>
    <row r="696" spans="4:7" ht="12.75">
      <c r="D696" s="22"/>
      <c r="E696" s="1"/>
      <c r="F696" s="1"/>
      <c r="G696" s="22"/>
    </row>
    <row r="697" spans="4:7" ht="12.75">
      <c r="D697" s="22"/>
      <c r="E697" s="1"/>
      <c r="F697" s="1"/>
      <c r="G697" s="1"/>
    </row>
    <row r="698" spans="4:7" ht="12.75">
      <c r="D698" s="1"/>
      <c r="E698" s="1"/>
      <c r="F698" s="1"/>
      <c r="G698" s="1"/>
    </row>
    <row r="699" spans="1:7" ht="12.75">
      <c r="A699" s="51"/>
      <c r="B699" s="51"/>
      <c r="D699" s="38"/>
      <c r="E699" s="38"/>
      <c r="F699" s="38"/>
      <c r="G699" s="38"/>
    </row>
    <row r="700" spans="4:7" ht="12.75">
      <c r="D700" s="1"/>
      <c r="E700" s="37"/>
      <c r="F700" s="37"/>
      <c r="G700" s="37"/>
    </row>
    <row r="701" spans="4:7" ht="12.75">
      <c r="D701" s="1"/>
      <c r="E701" s="37"/>
      <c r="F701" s="37"/>
      <c r="G701" s="37"/>
    </row>
    <row r="702" spans="4:7" ht="12.75">
      <c r="D702" s="1"/>
      <c r="E702" s="37"/>
      <c r="F702" s="37"/>
      <c r="G702" s="37"/>
    </row>
    <row r="703" spans="4:7" ht="12.75">
      <c r="D703" s="1"/>
      <c r="E703" s="37"/>
      <c r="F703" s="37"/>
      <c r="G703" s="37"/>
    </row>
    <row r="704" spans="4:7" ht="12.75">
      <c r="D704" s="1"/>
      <c r="E704" s="37"/>
      <c r="F704" s="37"/>
      <c r="G704" s="37"/>
    </row>
    <row r="705" spans="4:7" ht="12.75">
      <c r="D705" s="1"/>
      <c r="E705" s="37"/>
      <c r="F705" s="37"/>
      <c r="G705" s="37"/>
    </row>
    <row r="706" spans="4:7" ht="12.75">
      <c r="D706" s="1"/>
      <c r="E706" s="37"/>
      <c r="F706" s="37"/>
      <c r="G706" s="37"/>
    </row>
    <row r="707" spans="4:7" ht="12.75">
      <c r="D707" s="1"/>
      <c r="E707" s="37"/>
      <c r="F707" s="37"/>
      <c r="G707" s="37"/>
    </row>
    <row r="708" spans="4:7" ht="12.75">
      <c r="D708" s="1"/>
      <c r="E708" s="37"/>
      <c r="F708" s="37"/>
      <c r="G708" s="37"/>
    </row>
    <row r="709" spans="4:7" ht="12.75">
      <c r="D709" s="1"/>
      <c r="E709" s="37"/>
      <c r="F709" s="37"/>
      <c r="G709" s="37"/>
    </row>
    <row r="710" spans="4:7" ht="12.75">
      <c r="D710" s="1"/>
      <c r="E710" s="37"/>
      <c r="F710" s="37"/>
      <c r="G710" s="37"/>
    </row>
    <row r="711" spans="4:7" ht="12.75">
      <c r="D711" s="1"/>
      <c r="E711" s="37"/>
      <c r="F711" s="37"/>
      <c r="G711" s="37"/>
    </row>
    <row r="712" spans="4:7" ht="12.75">
      <c r="D712" s="1"/>
      <c r="E712" s="37"/>
      <c r="F712" s="37"/>
      <c r="G712" s="37"/>
    </row>
    <row r="713" spans="4:7" ht="12.75">
      <c r="D713" s="1"/>
      <c r="E713" s="37"/>
      <c r="F713" s="37"/>
      <c r="G713" s="37"/>
    </row>
    <row r="714" spans="4:7" ht="12.75">
      <c r="D714" s="1"/>
      <c r="E714" s="37"/>
      <c r="F714" s="37"/>
      <c r="G714" s="37"/>
    </row>
    <row r="715" spans="4:7" ht="12.75">
      <c r="D715" s="1"/>
      <c r="E715" s="37"/>
      <c r="F715" s="37"/>
      <c r="G715" s="37"/>
    </row>
    <row r="716" spans="4:7" ht="12.75">
      <c r="D716" s="1"/>
      <c r="E716" s="37"/>
      <c r="F716" s="37"/>
      <c r="G716" s="37"/>
    </row>
    <row r="717" spans="4:7" ht="12.75">
      <c r="D717" s="1"/>
      <c r="E717" s="37"/>
      <c r="F717" s="37"/>
      <c r="G717" s="37"/>
    </row>
    <row r="718" spans="4:7" ht="12.75">
      <c r="D718" s="1"/>
      <c r="E718" s="37"/>
      <c r="F718" s="37"/>
      <c r="G718" s="37"/>
    </row>
    <row r="719" spans="4:7" ht="12.75">
      <c r="D719" s="1"/>
      <c r="E719" s="1"/>
      <c r="F719" s="1"/>
      <c r="G719" s="1"/>
    </row>
    <row r="720" spans="4:7" ht="12.75">
      <c r="D720" s="1"/>
      <c r="E720" s="1"/>
      <c r="F720" s="1"/>
      <c r="G720" s="1"/>
    </row>
    <row r="721" spans="4:7" ht="12.75">
      <c r="D721" s="1"/>
      <c r="E721" s="1"/>
      <c r="F721" s="1"/>
      <c r="G721" s="1"/>
    </row>
    <row r="722" spans="4:7" ht="12.75">
      <c r="D722" s="1"/>
      <c r="E722" s="1"/>
      <c r="F722" s="47"/>
      <c r="G722" s="1"/>
    </row>
    <row r="723" spans="4:7" ht="12.75">
      <c r="D723" s="1"/>
      <c r="E723" s="1"/>
      <c r="F723" s="1"/>
      <c r="G723" s="1"/>
    </row>
    <row r="725" spans="4:7" ht="12.75">
      <c r="D725" s="1"/>
      <c r="E725" s="1"/>
      <c r="F725" s="1"/>
      <c r="G725" s="1"/>
    </row>
    <row r="726" spans="4:7" ht="12.75">
      <c r="D726" s="1"/>
      <c r="E726" s="1"/>
      <c r="F726" s="1"/>
      <c r="G726" s="1"/>
    </row>
    <row r="727" spans="4:7" ht="12.75">
      <c r="D727" s="1"/>
      <c r="E727" s="1"/>
      <c r="F727" s="1"/>
      <c r="G727" s="1"/>
    </row>
    <row r="728" spans="4:7" ht="12.75">
      <c r="D728" s="1"/>
      <c r="E728" s="1"/>
      <c r="F728" s="1"/>
      <c r="G728" s="1"/>
    </row>
    <row r="729" spans="4:7" ht="12.75">
      <c r="D729" s="1"/>
      <c r="E729" s="1"/>
      <c r="F729" s="1"/>
      <c r="G729" s="1"/>
    </row>
    <row r="730" spans="4:7" ht="12.75">
      <c r="D730" s="1"/>
      <c r="E730" s="1"/>
      <c r="F730" s="1"/>
      <c r="G730" s="1"/>
    </row>
    <row r="731" spans="4:7" ht="12.75">
      <c r="D731" s="1"/>
      <c r="E731" s="1"/>
      <c r="F731" s="1"/>
      <c r="G731" s="1"/>
    </row>
    <row r="732" spans="4:7" ht="12.75">
      <c r="D732" s="1"/>
      <c r="E732" s="1"/>
      <c r="F732" s="1"/>
      <c r="G732" s="1"/>
    </row>
    <row r="733" spans="4:7" ht="12.75">
      <c r="D733" s="1"/>
      <c r="E733" s="1"/>
      <c r="F733" s="1"/>
      <c r="G733" s="1"/>
    </row>
    <row r="734" spans="1:7" ht="12.75">
      <c r="A734" s="51"/>
      <c r="B734" s="51"/>
      <c r="D734" s="38"/>
      <c r="E734" s="1"/>
      <c r="F734" s="1"/>
      <c r="G734" s="1"/>
    </row>
    <row r="735" spans="4:7" ht="12.75">
      <c r="D735" s="1"/>
      <c r="E735" s="1"/>
      <c r="F735" s="1"/>
      <c r="G735" s="1"/>
    </row>
    <row r="736" spans="4:7" ht="12.75">
      <c r="D736" s="1"/>
      <c r="E736" s="1"/>
      <c r="F736" s="1"/>
      <c r="G736" s="1"/>
    </row>
    <row r="737" spans="4:7" ht="12.75">
      <c r="D737" s="22"/>
      <c r="E737" s="1"/>
      <c r="F737" s="1"/>
      <c r="G737" s="22"/>
    </row>
    <row r="738" spans="4:7" ht="12.75">
      <c r="D738" s="22"/>
      <c r="E738" s="1"/>
      <c r="F738" s="1"/>
      <c r="G738" s="1"/>
    </row>
    <row r="739" spans="4:7" ht="12.75">
      <c r="D739" s="1"/>
      <c r="E739" s="1"/>
      <c r="F739" s="1"/>
      <c r="G739" s="1"/>
    </row>
    <row r="740" spans="1:7" ht="12.75">
      <c r="A740" s="51"/>
      <c r="B740" s="51"/>
      <c r="D740" s="38"/>
      <c r="E740" s="38"/>
      <c r="F740" s="38"/>
      <c r="G740" s="38"/>
    </row>
    <row r="741" spans="4:7" ht="12.75">
      <c r="D741" s="1"/>
      <c r="E741" s="37"/>
      <c r="F741" s="37"/>
      <c r="G741" s="37"/>
    </row>
    <row r="742" spans="4:7" ht="12.75">
      <c r="D742" s="1"/>
      <c r="E742" s="37"/>
      <c r="F742" s="37"/>
      <c r="G742" s="37"/>
    </row>
    <row r="743" spans="4:7" ht="12.75">
      <c r="D743" s="1"/>
      <c r="E743" s="37"/>
      <c r="F743" s="37"/>
      <c r="G743" s="37"/>
    </row>
    <row r="744" spans="4:7" ht="12.75">
      <c r="D744" s="1"/>
      <c r="E744" s="37"/>
      <c r="F744" s="37"/>
      <c r="G744" s="37"/>
    </row>
    <row r="745" spans="4:7" ht="12.75">
      <c r="D745" s="1"/>
      <c r="E745" s="37"/>
      <c r="F745" s="37"/>
      <c r="G745" s="37"/>
    </row>
    <row r="746" spans="4:7" ht="12.75">
      <c r="D746" s="1"/>
      <c r="E746" s="37"/>
      <c r="F746" s="37"/>
      <c r="G746" s="37"/>
    </row>
    <row r="747" spans="4:7" ht="12.75">
      <c r="D747" s="1"/>
      <c r="E747" s="37"/>
      <c r="F747" s="37"/>
      <c r="G747" s="37"/>
    </row>
    <row r="748" spans="4:7" ht="12.75">
      <c r="D748" s="1"/>
      <c r="E748" s="37"/>
      <c r="F748" s="37"/>
      <c r="G748" s="37"/>
    </row>
    <row r="749" spans="4:7" ht="12.75">
      <c r="D749" s="1"/>
      <c r="E749" s="37"/>
      <c r="F749" s="37"/>
      <c r="G749" s="37"/>
    </row>
    <row r="750" spans="4:7" ht="12.75">
      <c r="D750" s="1"/>
      <c r="E750" s="37"/>
      <c r="F750" s="37"/>
      <c r="G750" s="37"/>
    </row>
    <row r="751" spans="4:7" ht="12.75">
      <c r="D751" s="1"/>
      <c r="E751" s="37"/>
      <c r="F751" s="37"/>
      <c r="G751" s="37"/>
    </row>
    <row r="752" spans="4:7" ht="12.75">
      <c r="D752" s="1"/>
      <c r="E752" s="37"/>
      <c r="F752" s="37"/>
      <c r="G752" s="37"/>
    </row>
    <row r="753" spans="4:7" ht="12.75">
      <c r="D753" s="1"/>
      <c r="E753" s="37"/>
      <c r="F753" s="37"/>
      <c r="G753" s="37"/>
    </row>
    <row r="754" spans="4:7" ht="12.75">
      <c r="D754" s="1"/>
      <c r="E754" s="37"/>
      <c r="F754" s="37"/>
      <c r="G754" s="37"/>
    </row>
    <row r="755" spans="4:7" ht="12.75">
      <c r="D755" s="1"/>
      <c r="E755" s="37"/>
      <c r="F755" s="37"/>
      <c r="G755" s="37"/>
    </row>
    <row r="756" spans="4:7" ht="12.75">
      <c r="D756" s="1"/>
      <c r="E756" s="37"/>
      <c r="F756" s="37"/>
      <c r="G756" s="37"/>
    </row>
    <row r="757" spans="4:7" ht="12.75">
      <c r="D757" s="1"/>
      <c r="E757" s="37"/>
      <c r="F757" s="37"/>
      <c r="G757" s="37"/>
    </row>
    <row r="758" spans="4:7" ht="12.75">
      <c r="D758" s="1"/>
      <c r="E758" s="37"/>
      <c r="F758" s="37"/>
      <c r="G758" s="37"/>
    </row>
    <row r="759" spans="4:7" ht="12.75">
      <c r="D759" s="1"/>
      <c r="E759" s="37"/>
      <c r="F759" s="37"/>
      <c r="G759" s="37"/>
    </row>
    <row r="760" spans="4:7" ht="12.75">
      <c r="D760" s="1"/>
      <c r="E760" s="37"/>
      <c r="F760" s="37"/>
      <c r="G760" s="37"/>
    </row>
    <row r="761" spans="4:7" ht="12.75">
      <c r="D761" s="1"/>
      <c r="E761" s="1"/>
      <c r="F761" s="1"/>
      <c r="G761" s="1"/>
    </row>
    <row r="762" spans="4:7" ht="12.75">
      <c r="D762" s="1"/>
      <c r="E762" s="1"/>
      <c r="F762" s="1"/>
      <c r="G762" s="1"/>
    </row>
    <row r="763" spans="4:7" ht="12.75">
      <c r="D763" s="1"/>
      <c r="E763" s="1"/>
      <c r="F763" s="1"/>
      <c r="G763" s="1"/>
    </row>
    <row r="764" spans="4:7" ht="12.75">
      <c r="D764" s="1"/>
      <c r="E764" s="1"/>
      <c r="F764" s="47"/>
      <c r="G764" s="1"/>
    </row>
    <row r="765" spans="4:7" ht="12.75">
      <c r="D765" s="1"/>
      <c r="E765" s="1"/>
      <c r="F765" s="1"/>
      <c r="G765" s="1"/>
    </row>
    <row r="767" spans="4:7" ht="12.75">
      <c r="D767" s="1"/>
      <c r="E767" s="1"/>
      <c r="F767" s="1"/>
      <c r="G767" s="1"/>
    </row>
    <row r="768" spans="4:7" ht="12.75">
      <c r="D768" s="1"/>
      <c r="E768" s="1"/>
      <c r="F768" s="1"/>
      <c r="G768" s="1"/>
    </row>
    <row r="769" spans="4:7" ht="12.75">
      <c r="D769" s="1"/>
      <c r="E769" s="1"/>
      <c r="F769" s="1"/>
      <c r="G769" s="1"/>
    </row>
    <row r="770" spans="4:7" ht="12.75">
      <c r="D770" s="1"/>
      <c r="E770" s="1"/>
      <c r="F770" s="1"/>
      <c r="G770" s="1"/>
    </row>
    <row r="771" spans="4:7" ht="12.75">
      <c r="D771" s="1"/>
      <c r="E771" s="1"/>
      <c r="F771" s="1"/>
      <c r="G771" s="1"/>
    </row>
    <row r="772" spans="4:7" ht="12.75">
      <c r="D772" s="1"/>
      <c r="E772" s="1"/>
      <c r="F772" s="1"/>
      <c r="G772" s="1"/>
    </row>
    <row r="773" spans="4:7" ht="12.75">
      <c r="D773" s="1"/>
      <c r="E773" s="1"/>
      <c r="F773" s="1"/>
      <c r="G773" s="1"/>
    </row>
    <row r="774" spans="4:7" ht="12.75">
      <c r="D774" s="1"/>
      <c r="E774" s="1"/>
      <c r="F774" s="1"/>
      <c r="G774" s="1"/>
    </row>
    <row r="775" spans="4:7" ht="12.75">
      <c r="D775" s="1"/>
      <c r="E775" s="1"/>
      <c r="F775" s="1"/>
      <c r="G775" s="1"/>
    </row>
    <row r="776" spans="1:7" ht="12.75">
      <c r="A776" s="51"/>
      <c r="B776" s="51"/>
      <c r="D776" s="38"/>
      <c r="E776" s="1"/>
      <c r="F776" s="1"/>
      <c r="G776" s="1"/>
    </row>
    <row r="777" spans="4:7" ht="12.75">
      <c r="D777" s="1"/>
      <c r="E777" s="1"/>
      <c r="F777" s="1"/>
      <c r="G777" s="1"/>
    </row>
    <row r="778" spans="4:7" ht="12.75">
      <c r="D778" s="1"/>
      <c r="E778" s="1"/>
      <c r="F778" s="1"/>
      <c r="G778" s="1"/>
    </row>
    <row r="779" spans="4:7" ht="12.75">
      <c r="D779" s="22"/>
      <c r="E779" s="1"/>
      <c r="F779" s="1"/>
      <c r="G779" s="22"/>
    </row>
    <row r="780" spans="4:7" ht="12.75">
      <c r="D780" s="22"/>
      <c r="E780" s="1"/>
      <c r="F780" s="1"/>
      <c r="G780" s="1"/>
    </row>
    <row r="781" spans="4:7" ht="12.75">
      <c r="D781" s="1"/>
      <c r="E781" s="1"/>
      <c r="F781" s="1"/>
      <c r="G781" s="1"/>
    </row>
    <row r="782" spans="1:7" ht="12.75">
      <c r="A782" s="51"/>
      <c r="B782" s="51"/>
      <c r="D782" s="38"/>
      <c r="E782" s="38"/>
      <c r="F782" s="38"/>
      <c r="G782" s="38"/>
    </row>
    <row r="783" spans="4:7" ht="12.75">
      <c r="D783" s="1"/>
      <c r="E783" s="37"/>
      <c r="F783" s="37"/>
      <c r="G783" s="37"/>
    </row>
    <row r="784" spans="4:7" ht="12.75">
      <c r="D784" s="1"/>
      <c r="E784" s="37"/>
      <c r="F784" s="37"/>
      <c r="G784" s="37"/>
    </row>
    <row r="785" spans="4:7" ht="12.75">
      <c r="D785" s="1"/>
      <c r="E785" s="37"/>
      <c r="F785" s="37"/>
      <c r="G785" s="37"/>
    </row>
    <row r="786" spans="4:7" ht="12.75">
      <c r="D786" s="1"/>
      <c r="E786" s="37"/>
      <c r="F786" s="37"/>
      <c r="G786" s="37"/>
    </row>
    <row r="787" spans="4:7" ht="12.75">
      <c r="D787" s="1"/>
      <c r="E787" s="37"/>
      <c r="F787" s="37"/>
      <c r="G787" s="37"/>
    </row>
    <row r="788" spans="4:7" ht="12.75">
      <c r="D788" s="1"/>
      <c r="E788" s="37"/>
      <c r="F788" s="37"/>
      <c r="G788" s="37"/>
    </row>
    <row r="789" spans="4:7" ht="12.75">
      <c r="D789" s="1"/>
      <c r="E789" s="37"/>
      <c r="F789" s="37"/>
      <c r="G789" s="37"/>
    </row>
    <row r="790" spans="4:7" ht="12.75">
      <c r="D790" s="1"/>
      <c r="E790" s="37"/>
      <c r="F790" s="37"/>
      <c r="G790" s="37"/>
    </row>
    <row r="791" spans="4:7" ht="12.75">
      <c r="D791" s="1"/>
      <c r="E791" s="37"/>
      <c r="F791" s="37"/>
      <c r="G791" s="37"/>
    </row>
    <row r="792" spans="4:7" ht="12.75">
      <c r="D792" s="1"/>
      <c r="E792" s="37"/>
      <c r="F792" s="37"/>
      <c r="G792" s="37"/>
    </row>
    <row r="793" spans="4:7" ht="12.75">
      <c r="D793" s="1"/>
      <c r="E793" s="37"/>
      <c r="F793" s="37"/>
      <c r="G793" s="37"/>
    </row>
    <row r="794" spans="4:7" ht="12.75">
      <c r="D794" s="1"/>
      <c r="E794" s="37"/>
      <c r="F794" s="37"/>
      <c r="G794" s="37"/>
    </row>
    <row r="795" spans="4:7" ht="12.75">
      <c r="D795" s="1"/>
      <c r="E795" s="37"/>
      <c r="F795" s="37"/>
      <c r="G795" s="37"/>
    </row>
    <row r="796" spans="4:7" ht="12.75">
      <c r="D796" s="1"/>
      <c r="E796" s="37"/>
      <c r="F796" s="37"/>
      <c r="G796" s="37"/>
    </row>
    <row r="797" spans="4:7" ht="12.75">
      <c r="D797" s="1"/>
      <c r="E797" s="37"/>
      <c r="F797" s="37"/>
      <c r="G797" s="37"/>
    </row>
    <row r="798" spans="4:7" ht="12.75">
      <c r="D798" s="1"/>
      <c r="E798" s="37"/>
      <c r="F798" s="37"/>
      <c r="G798" s="37"/>
    </row>
    <row r="799" spans="4:7" ht="12.75">
      <c r="D799" s="1"/>
      <c r="E799" s="37"/>
      <c r="F799" s="37"/>
      <c r="G799" s="37"/>
    </row>
    <row r="800" spans="4:7" ht="12.75">
      <c r="D800" s="1"/>
      <c r="E800" s="37"/>
      <c r="F800" s="37"/>
      <c r="G800" s="37"/>
    </row>
    <row r="801" spans="4:7" ht="12.75">
      <c r="D801" s="1"/>
      <c r="E801" s="1"/>
      <c r="F801" s="1"/>
      <c r="G801" s="1"/>
    </row>
    <row r="802" spans="4:7" ht="12.75">
      <c r="D802" s="1"/>
      <c r="E802" s="1"/>
      <c r="F802" s="1"/>
      <c r="G802" s="1"/>
    </row>
    <row r="803" spans="4:7" ht="12.75">
      <c r="D803" s="1"/>
      <c r="E803" s="1"/>
      <c r="F803" s="1"/>
      <c r="G803" s="1"/>
    </row>
    <row r="804" spans="4:7" ht="12.75">
      <c r="D804" s="1"/>
      <c r="E804" s="1"/>
      <c r="F804" s="47"/>
      <c r="G804" s="1"/>
    </row>
    <row r="805" spans="4:7" ht="12.75">
      <c r="D805" s="1"/>
      <c r="E805" s="1"/>
      <c r="F805" s="1"/>
      <c r="G805" s="1"/>
    </row>
    <row r="809" spans="4:7" ht="12.75">
      <c r="D809" s="1"/>
      <c r="E809" s="1"/>
      <c r="F809" s="1"/>
      <c r="G809" s="1"/>
    </row>
    <row r="810" spans="4:7" ht="12.75">
      <c r="D810" s="1"/>
      <c r="E810" s="1"/>
      <c r="F810" s="1"/>
      <c r="G810" s="1"/>
    </row>
    <row r="811" spans="4:7" ht="12.75">
      <c r="D811" s="1"/>
      <c r="E811" s="1"/>
      <c r="F811" s="1"/>
      <c r="G811" s="1"/>
    </row>
    <row r="812" spans="4:7" ht="12.75">
      <c r="D812" s="1"/>
      <c r="E812" s="1"/>
      <c r="F812" s="1"/>
      <c r="G812" s="1"/>
    </row>
    <row r="813" spans="4:7" ht="12.75">
      <c r="D813" s="1"/>
      <c r="E813" s="1"/>
      <c r="F813" s="1"/>
      <c r="G813" s="1"/>
    </row>
    <row r="814" spans="4:7" ht="12.75">
      <c r="D814" s="1"/>
      <c r="E814" s="1"/>
      <c r="F814" s="1"/>
      <c r="G814" s="1"/>
    </row>
    <row r="815" spans="4:7" ht="12.75">
      <c r="D815" s="1"/>
      <c r="E815" s="1"/>
      <c r="F815" s="1"/>
      <c r="G815" s="1"/>
    </row>
    <row r="816" spans="4:7" ht="12.75">
      <c r="D816" s="1"/>
      <c r="E816" s="1"/>
      <c r="F816" s="1"/>
      <c r="G816" s="1"/>
    </row>
    <row r="817" spans="4:7" ht="12.75">
      <c r="D817" s="1"/>
      <c r="E817" s="1"/>
      <c r="F817" s="1"/>
      <c r="G817" s="1"/>
    </row>
    <row r="818" spans="1:7" ht="12.75">
      <c r="A818" s="51"/>
      <c r="B818" s="51"/>
      <c r="D818" s="38"/>
      <c r="E818" s="1"/>
      <c r="F818" s="1"/>
      <c r="G818" s="1"/>
    </row>
    <row r="819" spans="4:7" ht="12.75">
      <c r="D819" s="1"/>
      <c r="E819" s="1"/>
      <c r="F819" s="1"/>
      <c r="G819" s="1"/>
    </row>
    <row r="820" spans="4:7" ht="12.75">
      <c r="D820" s="1"/>
      <c r="E820" s="1"/>
      <c r="F820" s="1"/>
      <c r="G820" s="1"/>
    </row>
    <row r="821" spans="4:7" ht="12.75">
      <c r="D821" s="22"/>
      <c r="E821" s="1"/>
      <c r="F821" s="1"/>
      <c r="G821" s="22"/>
    </row>
    <row r="822" spans="4:7" ht="12.75">
      <c r="D822" s="22"/>
      <c r="E822" s="1"/>
      <c r="F822" s="1"/>
      <c r="G822" s="1"/>
    </row>
    <row r="823" spans="4:7" ht="12.75">
      <c r="D823" s="1"/>
      <c r="E823" s="1"/>
      <c r="F823" s="1"/>
      <c r="G823" s="1"/>
    </row>
    <row r="824" spans="1:7" ht="12.75">
      <c r="A824" s="51"/>
      <c r="B824" s="51"/>
      <c r="D824" s="38"/>
      <c r="E824" s="38"/>
      <c r="F824" s="38"/>
      <c r="G824" s="38"/>
    </row>
    <row r="825" spans="4:7" ht="12.75">
      <c r="D825" s="1"/>
      <c r="E825" s="39"/>
      <c r="F825" s="39"/>
      <c r="G825" s="1"/>
    </row>
    <row r="826" spans="4:7" ht="12.75">
      <c r="D826" s="1"/>
      <c r="E826" s="37"/>
      <c r="F826" s="37"/>
      <c r="G826" s="37"/>
    </row>
    <row r="827" spans="4:7" ht="12.75">
      <c r="D827" s="1"/>
      <c r="E827" s="37"/>
      <c r="F827" s="37"/>
      <c r="G827" s="37"/>
    </row>
    <row r="828" spans="4:7" ht="12.75">
      <c r="D828" s="1"/>
      <c r="E828" s="37"/>
      <c r="F828" s="37"/>
      <c r="G828" s="37"/>
    </row>
    <row r="829" spans="4:7" ht="12.75">
      <c r="D829" s="1"/>
      <c r="E829" s="37"/>
      <c r="F829" s="37"/>
      <c r="G829" s="37"/>
    </row>
    <row r="830" spans="4:7" ht="12.75">
      <c r="D830" s="1"/>
      <c r="E830" s="37"/>
      <c r="F830" s="37"/>
      <c r="G830" s="37"/>
    </row>
    <row r="831" spans="4:7" ht="12.75">
      <c r="D831" s="1"/>
      <c r="E831" s="37"/>
      <c r="F831" s="37"/>
      <c r="G831" s="37"/>
    </row>
    <row r="832" spans="4:7" ht="12.75">
      <c r="D832" s="1"/>
      <c r="E832" s="37"/>
      <c r="F832" s="37"/>
      <c r="G832" s="37"/>
    </row>
    <row r="833" spans="4:7" ht="12.75">
      <c r="D833" s="1"/>
      <c r="E833" s="37"/>
      <c r="F833" s="37"/>
      <c r="G833" s="37"/>
    </row>
    <row r="834" spans="4:7" ht="12.75">
      <c r="D834" s="1"/>
      <c r="E834" s="37"/>
      <c r="F834" s="37"/>
      <c r="G834" s="37"/>
    </row>
    <row r="835" spans="4:7" ht="12.75">
      <c r="D835" s="1"/>
      <c r="E835" s="37"/>
      <c r="F835" s="37"/>
      <c r="G835" s="37"/>
    </row>
    <row r="836" spans="4:7" ht="12.75">
      <c r="D836" s="1"/>
      <c r="E836" s="37"/>
      <c r="F836" s="37"/>
      <c r="G836" s="37"/>
    </row>
    <row r="837" spans="4:7" ht="12.75">
      <c r="D837" s="1"/>
      <c r="E837" s="37"/>
      <c r="F837" s="37"/>
      <c r="G837" s="37"/>
    </row>
    <row r="838" spans="4:7" ht="12.75">
      <c r="D838" s="1"/>
      <c r="E838" s="37"/>
      <c r="F838" s="37"/>
      <c r="G838" s="37"/>
    </row>
    <row r="839" spans="4:7" ht="12.75">
      <c r="D839" s="1"/>
      <c r="E839" s="37"/>
      <c r="F839" s="37"/>
      <c r="G839" s="37"/>
    </row>
    <row r="840" spans="4:7" ht="12.75">
      <c r="D840" s="1"/>
      <c r="E840" s="37"/>
      <c r="F840" s="37"/>
      <c r="G840" s="37"/>
    </row>
    <row r="841" spans="4:7" ht="12.75">
      <c r="D841" s="1"/>
      <c r="E841" s="37"/>
      <c r="F841" s="37"/>
      <c r="G841" s="37"/>
    </row>
    <row r="842" spans="4:7" ht="12.75">
      <c r="D842" s="1"/>
      <c r="E842" s="37"/>
      <c r="F842" s="37"/>
      <c r="G842" s="37"/>
    </row>
    <row r="843" spans="4:7" ht="12.75">
      <c r="D843" s="1"/>
      <c r="E843" s="1"/>
      <c r="F843" s="1"/>
      <c r="G843" s="1"/>
    </row>
    <row r="844" spans="4:7" ht="12.75">
      <c r="D844" s="1"/>
      <c r="E844" s="1"/>
      <c r="F844" s="1"/>
      <c r="G844" s="1"/>
    </row>
    <row r="845" spans="4:7" ht="12.75">
      <c r="D845" s="1"/>
      <c r="E845" s="1"/>
      <c r="F845" s="1"/>
      <c r="G845" s="1"/>
    </row>
    <row r="846" spans="4:7" ht="12.75">
      <c r="D846" s="1"/>
      <c r="E846" s="1"/>
      <c r="F846" s="47"/>
      <c r="G846" s="1"/>
    </row>
    <row r="847" spans="4:7" ht="12.75">
      <c r="D847" s="1"/>
      <c r="E847" s="1"/>
      <c r="F847" s="1"/>
      <c r="G847" s="1"/>
    </row>
  </sheetData>
  <sheetProtection/>
  <mergeCells count="10">
    <mergeCell ref="C272:D273"/>
    <mergeCell ref="G272:G273"/>
    <mergeCell ref="C229:D230"/>
    <mergeCell ref="A12:C12"/>
    <mergeCell ref="F11:F12"/>
    <mergeCell ref="A9:C11"/>
    <mergeCell ref="A157:C157"/>
    <mergeCell ref="E11:E12"/>
    <mergeCell ref="G9:G10"/>
    <mergeCell ref="G11:G1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2012-07-17T05:55:32Z</cp:lastPrinted>
  <dcterms:created xsi:type="dcterms:W3CDTF">2000-02-26T11:26:24Z</dcterms:created>
  <dcterms:modified xsi:type="dcterms:W3CDTF">2012-07-19T10:46:19Z</dcterms:modified>
  <cp:category/>
  <cp:version/>
  <cp:contentType/>
  <cp:contentStatus/>
</cp:coreProperties>
</file>