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<sst xmlns="http://schemas.openxmlformats.org/spreadsheetml/2006/main" count="71" uniqueCount="66">
  <si>
    <t>Wykonanie na 31.12.2007 r.</t>
  </si>
  <si>
    <t>Wykonanie na 31.12.2008 r.</t>
  </si>
  <si>
    <t>Plan na 30.09.2009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</si>
  <si>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</si>
  <si>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</si>
  <si>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</si>
  <si>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</si>
  <si>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</si>
  <si>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</si>
  <si>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</si>
  <si>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</si>
  <si>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</si>
  <si>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</si>
  <si>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</si>
  <si>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</si>
  <si>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</si>
  <si>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</si>
  <si>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</si>
  <si>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</si>
  <si>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</si>
  <si>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</si>
  <si>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</si>
  <si>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</si>
  <si>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</si>
  <si>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</si>
  <si>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</si>
  <si>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</si>
  <si>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</si>
  <si>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</si>
  <si>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</si>
  <si>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</si>
  <si>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</si>
  <si>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</si>
  <si>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</si>
  <si>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</si>
  <si>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</si>
  <si>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</si>
  <si>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</si>
  <si>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</si>
  <si>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</si>
  <si>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</si>
  <si>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</si>
  <si>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</si>
  <si>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</si>
  <si>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</si>
  <si>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</si>
  <si>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</si>
  <si>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</si>
  <si>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</si>
  <si>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</si>
  <si>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</si>
  <si>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</si>
  <si>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</si>
  <si>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</si>
  <si>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</si>
  <si>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</si>
  <si>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</si>
  <si>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</si>
  <si>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</si>
  <si>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</si>
  <si>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</si>
  <si>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</si>
  <si>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spełniona jest relacja, o której mowa w art. 243 ustawy z 27 sierpnia 2009r.</t>
  </si>
  <si>
    <r>
      <t xml:space="preserve">*  Kredyty, pożyczki i papiery wartościowe </t>
    </r>
    <r>
      <rPr>
        <sz val="10"/>
        <rFont val="Arial"/>
        <family val="2"/>
      </rPr>
      <t xml:space="preserve">zaciągane i emitowane na zadania finansowane z udziałem środków UE i EFTA - w latach 2010-2013 w związku z umową zwartą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publicznych.</t>
    </r>
  </si>
  <si>
    <t>**  Wolne środki - nadwyżki środków pieniężnych na rachunku bieżącym budżetu j.s.t. wynikające z rozliczeń kredytów i podwyżek lat ubiegłych.</t>
  </si>
  <si>
    <t>PROGNOZA KWOTY DŁUGU GMINY GODZIESZE WIELKIE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</si>
</sst>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18" fillId="6" borderId="13" xfId="0" applyFont="1" applyFill="1" applyBorder="1" applyAlignment="1" applyProtection="1">
      <alignment vertical="center" wrapText="1"/>
      <protection/>
    </xf>
    <xf numFmtId="164" fontId="18" fillId="0" borderId="14" xfId="0" applyNumberFormat="1" applyFont="1" applyFill="1" applyBorder="1" applyAlignment="1" applyProtection="1">
      <alignment/>
      <protection/>
    </xf>
    <xf numFmtId="164" fontId="18" fillId="0" borderId="14" xfId="0" applyNumberFormat="1" applyFont="1" applyBorder="1" applyAlignment="1" applyProtection="1">
      <alignment/>
      <protection/>
    </xf>
    <xf numFmtId="0" fontId="0" fillId="6" borderId="15" xfId="0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/>
      <protection locked="0"/>
    </xf>
    <xf numFmtId="0" fontId="0" fillId="6" borderId="18" xfId="0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18" fillId="6" borderId="21" xfId="0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/>
      <protection/>
    </xf>
    <xf numFmtId="164" fontId="18" fillId="0" borderId="22" xfId="0" applyNumberFormat="1" applyFont="1" applyBorder="1" applyAlignment="1" applyProtection="1">
      <alignment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/>
      <protection/>
    </xf>
    <xf numFmtId="164" fontId="18" fillId="0" borderId="12" xfId="0" applyNumberFormat="1" applyFont="1" applyBorder="1" applyAlignment="1" applyProtection="1">
      <alignment/>
      <protection/>
    </xf>
    <xf numFmtId="0" fontId="18" fillId="6" borderId="15" xfId="0" applyFont="1" applyFill="1" applyBorder="1" applyAlignment="1" applyProtection="1">
      <alignment vertical="center" wrapText="1"/>
      <protection/>
    </xf>
    <xf numFmtId="164" fontId="18" fillId="0" borderId="17" xfId="0" applyNumberFormat="1" applyFont="1" applyFill="1" applyBorder="1" applyAlignment="1" applyProtection="1">
      <alignment/>
      <protection/>
    </xf>
    <xf numFmtId="164" fontId="18" fillId="0" borderId="17" xfId="0" applyNumberFormat="1" applyFont="1" applyBorder="1" applyAlignment="1" applyProtection="1">
      <alignment/>
      <protection/>
    </xf>
    <xf numFmtId="164" fontId="18" fillId="0" borderId="23" xfId="0" applyNumberFormat="1" applyFont="1" applyFill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18" fillId="0" borderId="24" xfId="0" applyNumberFormat="1" applyFont="1" applyFill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18" fillId="0" borderId="20" xfId="0" applyNumberFormat="1" applyFont="1" applyBorder="1" applyAlignment="1" applyProtection="1">
      <alignment/>
      <protection/>
    </xf>
    <xf numFmtId="10" fontId="18" fillId="0" borderId="12" xfId="0" applyNumberFormat="1" applyFont="1" applyFill="1" applyBorder="1" applyAlignment="1" applyProtection="1">
      <alignment/>
      <protection/>
    </xf>
    <xf numFmtId="10" fontId="18" fillId="0" borderId="12" xfId="0" applyNumberFormat="1" applyFont="1" applyBorder="1" applyAlignment="1" applyProtection="1">
      <alignment/>
      <protection/>
    </xf>
    <xf numFmtId="164" fontId="0" fillId="0" borderId="17" xfId="0" applyNumberFormat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0" fontId="18" fillId="6" borderId="25" xfId="0" applyFont="1" applyFill="1" applyBorder="1" applyAlignment="1" applyProtection="1">
      <alignment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10" fontId="18" fillId="0" borderId="27" xfId="0" applyNumberFormat="1" applyFont="1" applyBorder="1" applyAlignment="1" applyProtection="1">
      <alignment horizontal="center" vertical="center"/>
      <protection/>
    </xf>
    <xf numFmtId="10" fontId="18" fillId="0" borderId="27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8" fillId="0" borderId="28" xfId="0" applyNumberFormat="1" applyFont="1" applyBorder="1" applyAlignment="1" applyProtection="1">
      <alignment horizontal="left" wrapText="1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164" fontId="0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3">
      <selection activeCell="B16" sqref="B16"/>
    </sheetView>
  </sheetViews>
  <sheetFormatPr defaultColWidth="9.140625" defaultRowHeight="12.75"/>
  <cols>
    <col min="1" max="1" width="36.140625" style="1" customWidth="1"/>
    <col min="2" max="2" width="15.421875" style="2" customWidth="1"/>
    <col min="3" max="3" width="13.7109375" style="1" customWidth="1"/>
    <col min="4" max="4" width="13.57421875" style="1" customWidth="1"/>
    <col min="5" max="5" width="13.8515625" style="1" customWidth="1"/>
    <col min="6" max="6" width="14.28125" style="1" customWidth="1"/>
    <col min="7" max="7" width="15.00390625" style="1" customWidth="1"/>
    <col min="8" max="8" width="15.28125" style="1" customWidth="1"/>
    <col min="9" max="9" width="13.00390625" style="1" customWidth="1"/>
    <col min="10" max="10" width="13.140625" style="1" customWidth="1"/>
    <col min="11" max="11" width="13.57421875" style="1" customWidth="1"/>
    <col min="12" max="12" width="14.00390625" style="1" customWidth="1"/>
    <col min="13" max="13" width="13.140625" style="1" customWidth="1"/>
    <col min="14" max="14" width="13.7109375" style="1" customWidth="1"/>
    <col min="15" max="15" width="14.421875" style="1" customWidth="1"/>
    <col min="16" max="16384" width="9.140625" style="1" customWidth="1"/>
  </cols>
  <sheetData>
    <row r="1" spans="3:7" ht="18.75" thickBot="1">
      <c r="C1" s="46" t="s">
        <v>65</v>
      </c>
      <c r="D1" s="46"/>
      <c r="E1" s="46"/>
      <c r="F1" s="46"/>
      <c r="G1" s="47"/>
    </row>
    <row r="2" spans="1:15" ht="26.25" thickBot="1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</row>
    <row r="3" spans="1:15" ht="12.75">
      <c r="A3" s="6" t="s">
        <v>14</v>
      </c>
      <c r="B3" s="7">
        <f>B4+B5</f>
        <v>16607644.39</v>
      </c>
      <c r="C3" s="8">
        <f>C4+C5</f>
        <v>18304442.189999998</v>
      </c>
      <c r="D3" s="8">
        <f aca="true" t="shared" si="0" ref="D3:O3">D4+D5</f>
        <v>19768465.02</v>
      </c>
      <c r="E3" s="8">
        <f t="shared" si="0"/>
        <v>19578800</v>
      </c>
      <c r="F3" s="8">
        <f t="shared" si="0"/>
        <v>19874700</v>
      </c>
      <c r="G3" s="8">
        <f t="shared" si="0"/>
        <v>20000000</v>
      </c>
      <c r="H3" s="8">
        <f t="shared" si="0"/>
        <v>20272194</v>
      </c>
      <c r="I3" s="8">
        <f t="shared" si="0"/>
        <v>20300000</v>
      </c>
      <c r="J3" s="8">
        <f t="shared" si="0"/>
        <v>20300000</v>
      </c>
      <c r="K3" s="8">
        <f t="shared" si="0"/>
        <v>20400000</v>
      </c>
      <c r="L3" s="8">
        <f t="shared" si="0"/>
        <v>20450000</v>
      </c>
      <c r="M3" s="8">
        <f t="shared" si="0"/>
        <v>20450000</v>
      </c>
      <c r="N3" s="8">
        <f t="shared" si="0"/>
        <v>20450000</v>
      </c>
      <c r="O3" s="8">
        <f t="shared" si="0"/>
        <v>20450000</v>
      </c>
    </row>
    <row r="4" spans="1:15" ht="12.75">
      <c r="A4" s="9" t="s">
        <v>15</v>
      </c>
      <c r="B4" s="10">
        <v>16517344.39</v>
      </c>
      <c r="C4" s="11">
        <v>18041464.49</v>
      </c>
      <c r="D4" s="11">
        <v>18662194.04</v>
      </c>
      <c r="E4" s="11">
        <v>19578800</v>
      </c>
      <c r="F4" s="11">
        <v>19874700</v>
      </c>
      <c r="G4" s="11">
        <v>20000000</v>
      </c>
      <c r="H4" s="11">
        <v>20272194</v>
      </c>
      <c r="I4" s="11">
        <v>20300000</v>
      </c>
      <c r="J4" s="11">
        <v>20300000</v>
      </c>
      <c r="K4" s="11">
        <v>20400000</v>
      </c>
      <c r="L4" s="11">
        <v>20450000</v>
      </c>
      <c r="M4" s="11">
        <v>20450000</v>
      </c>
      <c r="N4" s="11">
        <v>20450000</v>
      </c>
      <c r="O4" s="11">
        <v>20450000</v>
      </c>
    </row>
    <row r="5" spans="1:15" ht="12.75">
      <c r="A5" s="9" t="s">
        <v>16</v>
      </c>
      <c r="B5" s="10">
        <v>90300</v>
      </c>
      <c r="C5" s="11">
        <v>262977.7</v>
      </c>
      <c r="D5" s="11">
        <v>1106270.98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3.5" thickBot="1">
      <c r="A6" s="12" t="s">
        <v>17</v>
      </c>
      <c r="B6" s="13">
        <v>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2.75">
      <c r="A7" s="15" t="s">
        <v>18</v>
      </c>
      <c r="B7" s="16">
        <f>B8+B9</f>
        <v>15763246.99</v>
      </c>
      <c r="C7" s="17">
        <f>C8+C9</f>
        <v>18803415.46</v>
      </c>
      <c r="D7" s="17">
        <f aca="true" t="shared" si="1" ref="D7:O7">D8+D9</f>
        <v>19705958.09</v>
      </c>
      <c r="E7" s="17">
        <f t="shared" si="1"/>
        <v>23791699</v>
      </c>
      <c r="F7" s="17">
        <f t="shared" si="1"/>
        <v>19464595</v>
      </c>
      <c r="G7" s="17">
        <f t="shared" si="1"/>
        <v>19515330</v>
      </c>
      <c r="H7" s="17">
        <f t="shared" si="1"/>
        <v>19824807</v>
      </c>
      <c r="I7" s="17">
        <f t="shared" si="1"/>
        <v>19852612</v>
      </c>
      <c r="J7" s="17">
        <f t="shared" si="1"/>
        <v>19852612</v>
      </c>
      <c r="K7" s="17">
        <f t="shared" si="1"/>
        <v>19989895</v>
      </c>
      <c r="L7" s="17">
        <f t="shared" si="1"/>
        <v>19976612</v>
      </c>
      <c r="M7" s="17">
        <f t="shared" si="1"/>
        <v>19965330</v>
      </c>
      <c r="N7" s="17">
        <f t="shared" si="1"/>
        <v>20002613</v>
      </c>
      <c r="O7" s="17">
        <f t="shared" si="1"/>
        <v>20289589</v>
      </c>
    </row>
    <row r="8" spans="1:15" ht="12.75">
      <c r="A8" s="9" t="s">
        <v>19</v>
      </c>
      <c r="B8" s="10">
        <v>14314274.56</v>
      </c>
      <c r="C8" s="11">
        <v>15644809.73</v>
      </c>
      <c r="D8" s="11">
        <v>16148600.81</v>
      </c>
      <c r="E8" s="11">
        <v>17578024</v>
      </c>
      <c r="F8" s="11">
        <v>17464595</v>
      </c>
      <c r="G8" s="11">
        <v>17515330</v>
      </c>
      <c r="H8" s="11">
        <v>17824807</v>
      </c>
      <c r="I8" s="11">
        <v>17852612</v>
      </c>
      <c r="J8" s="11">
        <v>17852612</v>
      </c>
      <c r="K8" s="11">
        <v>17789895</v>
      </c>
      <c r="L8" s="11">
        <v>17726612</v>
      </c>
      <c r="M8" s="11">
        <v>17665330</v>
      </c>
      <c r="N8" s="11">
        <v>17702613</v>
      </c>
      <c r="O8" s="11">
        <v>17789589</v>
      </c>
    </row>
    <row r="9" spans="1:15" ht="13.5" thickBot="1">
      <c r="A9" s="12" t="s">
        <v>20</v>
      </c>
      <c r="B9" s="13">
        <v>1448972.43</v>
      </c>
      <c r="C9" s="14">
        <v>3158605.73</v>
      </c>
      <c r="D9" s="14">
        <v>3557357.28</v>
      </c>
      <c r="E9" s="14">
        <v>6213675</v>
      </c>
      <c r="F9" s="14">
        <v>2000000</v>
      </c>
      <c r="G9" s="14">
        <v>2000000</v>
      </c>
      <c r="H9" s="14">
        <v>2000000</v>
      </c>
      <c r="I9" s="14">
        <v>2000000</v>
      </c>
      <c r="J9" s="14">
        <v>2000000</v>
      </c>
      <c r="K9" s="14">
        <v>2200000</v>
      </c>
      <c r="L9" s="14">
        <v>2250000</v>
      </c>
      <c r="M9" s="14">
        <v>2300000</v>
      </c>
      <c r="N9" s="14">
        <v>2300000</v>
      </c>
      <c r="O9" s="14">
        <v>2500000</v>
      </c>
    </row>
    <row r="10" spans="1:15" ht="13.5" thickBot="1">
      <c r="A10" s="18" t="s">
        <v>21</v>
      </c>
      <c r="B10" s="19">
        <f>B3-B7</f>
        <v>844397.4000000004</v>
      </c>
      <c r="C10" s="20">
        <f>C3-C7</f>
        <v>-498973.2700000033</v>
      </c>
      <c r="D10" s="20">
        <f aca="true" t="shared" si="2" ref="D10:O10">D3-D7</f>
        <v>62506.9299999997</v>
      </c>
      <c r="E10" s="20">
        <f t="shared" si="2"/>
        <v>-4212899</v>
      </c>
      <c r="F10" s="20">
        <f t="shared" si="2"/>
        <v>410105</v>
      </c>
      <c r="G10" s="20">
        <f t="shared" si="2"/>
        <v>484670</v>
      </c>
      <c r="H10" s="20">
        <f t="shared" si="2"/>
        <v>447387</v>
      </c>
      <c r="I10" s="20">
        <f t="shared" si="2"/>
        <v>447388</v>
      </c>
      <c r="J10" s="20">
        <f t="shared" si="2"/>
        <v>447388</v>
      </c>
      <c r="K10" s="20">
        <f t="shared" si="2"/>
        <v>410105</v>
      </c>
      <c r="L10" s="20">
        <f t="shared" si="2"/>
        <v>473388</v>
      </c>
      <c r="M10" s="20">
        <f t="shared" si="2"/>
        <v>484670</v>
      </c>
      <c r="N10" s="20">
        <f t="shared" si="2"/>
        <v>447387</v>
      </c>
      <c r="O10" s="20">
        <f t="shared" si="2"/>
        <v>160411</v>
      </c>
    </row>
    <row r="11" spans="1:15" ht="12.75">
      <c r="A11" s="15" t="s">
        <v>22</v>
      </c>
      <c r="B11" s="16">
        <f>B12-B22</f>
        <v>298033.09</v>
      </c>
      <c r="C11" s="17">
        <f>C12-C22</f>
        <v>1161952.49</v>
      </c>
      <c r="D11" s="17">
        <f>D12-D22</f>
        <v>662979.22</v>
      </c>
      <c r="E11" s="17">
        <f>E12-E22</f>
        <v>4212899</v>
      </c>
      <c r="F11" s="17">
        <f aca="true" t="shared" si="3" ref="F11:K11">F12-F22</f>
        <v>-410105</v>
      </c>
      <c r="G11" s="17">
        <f t="shared" si="3"/>
        <v>-484670</v>
      </c>
      <c r="H11" s="17">
        <f t="shared" si="3"/>
        <v>-447387</v>
      </c>
      <c r="I11" s="17">
        <f t="shared" si="3"/>
        <v>-447388</v>
      </c>
      <c r="J11" s="17">
        <f t="shared" si="3"/>
        <v>-447388</v>
      </c>
      <c r="K11" s="17">
        <f t="shared" si="3"/>
        <v>-410105</v>
      </c>
      <c r="L11" s="17">
        <f>L12-L22</f>
        <v>-473388</v>
      </c>
      <c r="M11" s="17">
        <f>M12-M22</f>
        <v>-484670</v>
      </c>
      <c r="N11" s="17">
        <f>N12-N22</f>
        <v>-447387</v>
      </c>
      <c r="O11" s="17">
        <f>O12-O22</f>
        <v>-160411</v>
      </c>
    </row>
    <row r="12" spans="1:15" ht="12.75">
      <c r="A12" s="21" t="s">
        <v>23</v>
      </c>
      <c r="B12" s="22">
        <f>B13+B15+B17+B18+B19+B20+B21</f>
        <v>317525.09</v>
      </c>
      <c r="C12" s="23">
        <f>C13+C15+C17+C18+C19+C20+C21</f>
        <v>1161952.49</v>
      </c>
      <c r="D12" s="23">
        <f aca="true" t="shared" si="4" ref="D12:O12">D13+D15+D17+D18+D19+D20+D21</f>
        <v>662979.22</v>
      </c>
      <c r="E12" s="23">
        <f t="shared" si="4"/>
        <v>4212899</v>
      </c>
      <c r="F12" s="23">
        <f t="shared" si="4"/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</row>
    <row r="13" spans="1:15" ht="12.75">
      <c r="A13" s="9" t="s">
        <v>24</v>
      </c>
      <c r="B13" s="10"/>
      <c r="C13" s="11"/>
      <c r="D13" s="11"/>
      <c r="E13" s="11">
        <v>4212899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39" customHeight="1">
      <c r="A14" s="9" t="s">
        <v>25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1.75" customHeight="1">
      <c r="A15" s="9" t="s">
        <v>26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38.25">
      <c r="A16" s="9" t="s">
        <v>27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9" t="s">
        <v>28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9" t="s">
        <v>29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9" t="s">
        <v>30</v>
      </c>
      <c r="B19" s="10">
        <v>317525.09</v>
      </c>
      <c r="C19" s="11">
        <v>1161952.49</v>
      </c>
      <c r="D19" s="11">
        <v>662979.22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9" t="s">
        <v>31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9" t="s">
        <v>32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21" t="s">
        <v>33</v>
      </c>
      <c r="B22" s="22">
        <f>B23+B25+B27+B28</f>
        <v>19492</v>
      </c>
      <c r="C22" s="23">
        <f>C23+C25+C27+C28</f>
        <v>0</v>
      </c>
      <c r="D22" s="23">
        <f aca="true" t="shared" si="5" ref="D22:O22">D23+D25+D27+D28</f>
        <v>0</v>
      </c>
      <c r="E22" s="23">
        <f t="shared" si="5"/>
        <v>0</v>
      </c>
      <c r="F22" s="23">
        <f t="shared" si="5"/>
        <v>410105</v>
      </c>
      <c r="G22" s="23">
        <f t="shared" si="5"/>
        <v>484670</v>
      </c>
      <c r="H22" s="23">
        <f t="shared" si="5"/>
        <v>447387</v>
      </c>
      <c r="I22" s="23">
        <f t="shared" si="5"/>
        <v>447388</v>
      </c>
      <c r="J22" s="23">
        <f t="shared" si="5"/>
        <v>447388</v>
      </c>
      <c r="K22" s="23">
        <f t="shared" si="5"/>
        <v>410105</v>
      </c>
      <c r="L22" s="23">
        <f t="shared" si="5"/>
        <v>473388</v>
      </c>
      <c r="M22" s="23">
        <f t="shared" si="5"/>
        <v>484670</v>
      </c>
      <c r="N22" s="23">
        <f t="shared" si="5"/>
        <v>447387</v>
      </c>
      <c r="O22" s="23">
        <f t="shared" si="5"/>
        <v>160411</v>
      </c>
    </row>
    <row r="23" spans="1:15" ht="13.5" customHeight="1">
      <c r="A23" s="9" t="s">
        <v>34</v>
      </c>
      <c r="B23" s="10"/>
      <c r="C23" s="11"/>
      <c r="D23" s="11"/>
      <c r="E23" s="11"/>
      <c r="F23" s="48">
        <v>410105</v>
      </c>
      <c r="G23" s="48">
        <v>484670</v>
      </c>
      <c r="H23" s="48">
        <v>447387</v>
      </c>
      <c r="I23" s="48">
        <v>447388</v>
      </c>
      <c r="J23" s="48">
        <v>447388</v>
      </c>
      <c r="K23" s="48">
        <v>410105</v>
      </c>
      <c r="L23" s="48">
        <v>473388</v>
      </c>
      <c r="M23" s="48">
        <v>484670</v>
      </c>
      <c r="N23" s="48">
        <v>447387</v>
      </c>
      <c r="O23" s="48">
        <v>160411</v>
      </c>
    </row>
    <row r="24" spans="1:15" ht="38.25">
      <c r="A24" s="9" t="s">
        <v>35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25.5">
      <c r="A25" s="9" t="s">
        <v>36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38.25">
      <c r="A26" s="9" t="s">
        <v>37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9" t="s">
        <v>38</v>
      </c>
      <c r="B27" s="10">
        <v>19492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26.25" thickBot="1">
      <c r="A28" s="12" t="s">
        <v>39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3.5" thickBot="1">
      <c r="A29" s="18" t="s">
        <v>40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2.75">
      <c r="A30" s="15" t="s">
        <v>41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53.25" customHeight="1">
      <c r="A31" s="9" t="s">
        <v>42</v>
      </c>
      <c r="B31" s="10">
        <v>230000</v>
      </c>
      <c r="C31" s="11">
        <v>230000</v>
      </c>
      <c r="D31" s="11">
        <v>255547</v>
      </c>
      <c r="E31" s="11">
        <v>182000</v>
      </c>
      <c r="F31" s="11">
        <v>22000</v>
      </c>
      <c r="G31" s="11">
        <v>22000</v>
      </c>
      <c r="H31" s="11">
        <v>22000</v>
      </c>
      <c r="I31" s="11">
        <v>22000</v>
      </c>
      <c r="J31" s="11">
        <v>22000</v>
      </c>
      <c r="K31" s="11">
        <v>22000</v>
      </c>
      <c r="L31" s="11">
        <v>22000</v>
      </c>
      <c r="M31" s="11">
        <v>22000</v>
      </c>
      <c r="N31" s="11">
        <v>22000</v>
      </c>
      <c r="O31" s="11">
        <v>22000</v>
      </c>
    </row>
    <row r="32" spans="1:15" ht="77.25" thickBot="1">
      <c r="A32" s="12" t="s">
        <v>43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38.25">
      <c r="A33" s="15" t="s">
        <v>44</v>
      </c>
      <c r="B33" s="16">
        <f>B34+B35+B36+B37+B38+B39</f>
        <v>230000</v>
      </c>
      <c r="C33" s="17">
        <f>C34+C35+C36+C37+C38+C39</f>
        <v>230000</v>
      </c>
      <c r="D33" s="17">
        <f aca="true" t="shared" si="6" ref="D33:O33">D34+D35+D36+D37+D38+D39</f>
        <v>255547</v>
      </c>
      <c r="E33" s="17">
        <f t="shared" si="6"/>
        <v>222000</v>
      </c>
      <c r="F33" s="17">
        <f t="shared" si="6"/>
        <v>682223</v>
      </c>
      <c r="G33" s="17">
        <f t="shared" si="6"/>
        <v>729507</v>
      </c>
      <c r="H33" s="17">
        <f t="shared" si="6"/>
        <v>663128</v>
      </c>
      <c r="I33" s="17">
        <f t="shared" si="6"/>
        <v>635768</v>
      </c>
      <c r="J33" s="17">
        <f t="shared" si="6"/>
        <v>607870</v>
      </c>
      <c r="K33" s="17">
        <f t="shared" si="6"/>
        <v>542682</v>
      </c>
      <c r="L33" s="17">
        <f t="shared" si="6"/>
        <v>572292</v>
      </c>
      <c r="M33" s="17">
        <f t="shared" si="6"/>
        <v>567265</v>
      </c>
      <c r="N33" s="17">
        <f t="shared" si="6"/>
        <v>490080</v>
      </c>
      <c r="O33" s="17">
        <f t="shared" si="6"/>
        <v>185361</v>
      </c>
    </row>
    <row r="34" spans="1:15" ht="25.5">
      <c r="A34" s="9" t="s">
        <v>45</v>
      </c>
      <c r="B34" s="22">
        <f>B23-B24</f>
        <v>0</v>
      </c>
      <c r="C34" s="23">
        <f>C23-C24</f>
        <v>0</v>
      </c>
      <c r="D34" s="23">
        <f>D23-D24</f>
        <v>0</v>
      </c>
      <c r="E34" s="23">
        <f>E23-E24</f>
        <v>0</v>
      </c>
      <c r="F34" s="23">
        <v>410105</v>
      </c>
      <c r="G34" s="23">
        <v>484670</v>
      </c>
      <c r="H34" s="23">
        <v>447387</v>
      </c>
      <c r="I34" s="23">
        <v>447388</v>
      </c>
      <c r="J34" s="23">
        <v>447388</v>
      </c>
      <c r="K34" s="23">
        <v>410105</v>
      </c>
      <c r="L34" s="23">
        <v>473388</v>
      </c>
      <c r="M34" s="23">
        <v>484670</v>
      </c>
      <c r="N34" s="23">
        <v>447387</v>
      </c>
      <c r="O34" s="23">
        <v>160411</v>
      </c>
    </row>
    <row r="35" spans="1:15" ht="25.5">
      <c r="A35" s="9" t="s">
        <v>46</v>
      </c>
      <c r="B35" s="10"/>
      <c r="C35" s="11"/>
      <c r="D35" s="11"/>
      <c r="E35" s="11">
        <v>40000</v>
      </c>
      <c r="F35" s="11">
        <v>250118</v>
      </c>
      <c r="G35" s="11">
        <v>222837</v>
      </c>
      <c r="H35" s="11">
        <v>193741</v>
      </c>
      <c r="I35" s="11">
        <v>166380</v>
      </c>
      <c r="J35" s="11">
        <v>138482</v>
      </c>
      <c r="K35" s="11">
        <v>110577</v>
      </c>
      <c r="L35" s="11">
        <v>76904</v>
      </c>
      <c r="M35" s="11">
        <v>60595</v>
      </c>
      <c r="N35" s="11">
        <v>20693</v>
      </c>
      <c r="O35" s="11">
        <v>2950</v>
      </c>
    </row>
    <row r="36" spans="1:15" ht="25.5">
      <c r="A36" s="9" t="s">
        <v>47</v>
      </c>
      <c r="B36" s="22">
        <f>B25-B26</f>
        <v>0</v>
      </c>
      <c r="C36" s="23">
        <f>C25-C26</f>
        <v>0</v>
      </c>
      <c r="D36" s="23">
        <f aca="true" t="shared" si="7" ref="D36:O36">D25-D26</f>
        <v>0</v>
      </c>
      <c r="E36" s="23">
        <f t="shared" si="7"/>
        <v>0</v>
      </c>
      <c r="F36" s="23">
        <f t="shared" si="7"/>
        <v>0</v>
      </c>
      <c r="G36" s="23">
        <f t="shared" si="7"/>
        <v>0</v>
      </c>
      <c r="H36" s="23">
        <f t="shared" si="7"/>
        <v>0</v>
      </c>
      <c r="I36" s="23">
        <f t="shared" si="7"/>
        <v>0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23">
        <f t="shared" si="7"/>
        <v>0</v>
      </c>
      <c r="N36" s="23">
        <f t="shared" si="7"/>
        <v>0</v>
      </c>
      <c r="O36" s="23">
        <f t="shared" si="7"/>
        <v>0</v>
      </c>
    </row>
    <row r="37" spans="1:15" ht="25.5">
      <c r="A37" s="9" t="s">
        <v>48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51">
      <c r="A38" s="9" t="s">
        <v>49</v>
      </c>
      <c r="B38" s="22">
        <f>B31-B32</f>
        <v>230000</v>
      </c>
      <c r="C38" s="23">
        <f>C31-C32</f>
        <v>230000</v>
      </c>
      <c r="D38" s="23">
        <f aca="true" t="shared" si="8" ref="D38:K38">D31-D32</f>
        <v>255547</v>
      </c>
      <c r="E38" s="23">
        <f t="shared" si="8"/>
        <v>182000</v>
      </c>
      <c r="F38" s="23">
        <f t="shared" si="8"/>
        <v>22000</v>
      </c>
      <c r="G38" s="23">
        <f t="shared" si="8"/>
        <v>22000</v>
      </c>
      <c r="H38" s="23">
        <f t="shared" si="8"/>
        <v>22000</v>
      </c>
      <c r="I38" s="23">
        <f t="shared" si="8"/>
        <v>22000</v>
      </c>
      <c r="J38" s="23">
        <f t="shared" si="8"/>
        <v>22000</v>
      </c>
      <c r="K38" s="23">
        <f t="shared" si="8"/>
        <v>22000</v>
      </c>
      <c r="L38" s="23">
        <f>L31-L32</f>
        <v>22000</v>
      </c>
      <c r="M38" s="23">
        <f>M31-M32</f>
        <v>22000</v>
      </c>
      <c r="N38" s="23">
        <f>N31-N32</f>
        <v>22000</v>
      </c>
      <c r="O38" s="23">
        <f>O31-O32</f>
        <v>22000</v>
      </c>
    </row>
    <row r="39" spans="1:15" ht="39" customHeight="1" thickBot="1">
      <c r="A39" s="12" t="s">
        <v>50</v>
      </c>
      <c r="B39" s="13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3.5" thickBot="1">
      <c r="A40" s="18" t="s">
        <v>51</v>
      </c>
      <c r="B40" s="29">
        <f>B33/B3</f>
        <v>0.013849044126841398</v>
      </c>
      <c r="C40" s="30">
        <f>C33/C3</f>
        <v>0.012565255887756721</v>
      </c>
      <c r="D40" s="30">
        <f aca="true" t="shared" si="9" ref="D40:O40">D33/D3</f>
        <v>0.012927002665177087</v>
      </c>
      <c r="E40" s="30">
        <f t="shared" si="9"/>
        <v>0.011338795023188346</v>
      </c>
      <c r="F40" s="30">
        <f t="shared" si="9"/>
        <v>0.03432620366596729</v>
      </c>
      <c r="G40" s="30">
        <f t="shared" si="9"/>
        <v>0.03647535</v>
      </c>
      <c r="H40" s="30">
        <f t="shared" si="9"/>
        <v>0.032711210241969865</v>
      </c>
      <c r="I40" s="30">
        <f t="shared" si="9"/>
        <v>0.03131862068965517</v>
      </c>
      <c r="J40" s="30">
        <f t="shared" si="9"/>
        <v>0.02994433497536946</v>
      </c>
      <c r="K40" s="30">
        <f t="shared" si="9"/>
        <v>0.026602058823529413</v>
      </c>
      <c r="L40" s="30">
        <f t="shared" si="9"/>
        <v>0.027984938875305624</v>
      </c>
      <c r="M40" s="30">
        <f t="shared" si="9"/>
        <v>0.02773911980440098</v>
      </c>
      <c r="N40" s="30">
        <f t="shared" si="9"/>
        <v>0.02396479217603912</v>
      </c>
      <c r="O40" s="30">
        <f t="shared" si="9"/>
        <v>0.009064107579462103</v>
      </c>
    </row>
    <row r="41" spans="1:15" ht="25.5">
      <c r="A41" s="15" t="s">
        <v>52</v>
      </c>
      <c r="B41" s="16">
        <f>B42+B44+B46+B47</f>
        <v>0</v>
      </c>
      <c r="C41" s="17">
        <f>C42+C44+C46+C47</f>
        <v>0</v>
      </c>
      <c r="D41" s="17">
        <f aca="true" t="shared" si="10" ref="D41:O41">D42+D44+D46+D47</f>
        <v>0</v>
      </c>
      <c r="E41" s="17">
        <f t="shared" si="10"/>
        <v>4212899</v>
      </c>
      <c r="F41" s="17">
        <f t="shared" si="10"/>
        <v>3802794</v>
      </c>
      <c r="G41" s="17">
        <f t="shared" si="10"/>
        <v>3318124</v>
      </c>
      <c r="H41" s="17">
        <f t="shared" si="10"/>
        <v>2870737</v>
      </c>
      <c r="I41" s="17">
        <f t="shared" si="10"/>
        <v>2423349</v>
      </c>
      <c r="J41" s="17">
        <f t="shared" si="10"/>
        <v>1975961</v>
      </c>
      <c r="K41" s="17">
        <f t="shared" si="10"/>
        <v>1565856</v>
      </c>
      <c r="L41" s="17">
        <f t="shared" si="10"/>
        <v>1092468</v>
      </c>
      <c r="M41" s="17">
        <f t="shared" si="10"/>
        <v>607798</v>
      </c>
      <c r="N41" s="17">
        <f t="shared" si="10"/>
        <v>160411</v>
      </c>
      <c r="O41" s="17">
        <f t="shared" si="10"/>
        <v>0</v>
      </c>
    </row>
    <row r="42" spans="1:15" ht="12.75">
      <c r="A42" s="9" t="s">
        <v>53</v>
      </c>
      <c r="B42" s="10"/>
      <c r="C42" s="31">
        <f>B42+C15-C25</f>
        <v>0</v>
      </c>
      <c r="D42" s="31">
        <f aca="true" t="shared" si="11" ref="D42:O42">C42+D15-D25</f>
        <v>0</v>
      </c>
      <c r="E42" s="31">
        <f t="shared" si="11"/>
        <v>0</v>
      </c>
      <c r="F42" s="31">
        <f t="shared" si="11"/>
        <v>0</v>
      </c>
      <c r="G42" s="31">
        <f t="shared" si="11"/>
        <v>0</v>
      </c>
      <c r="H42" s="31">
        <f t="shared" si="11"/>
        <v>0</v>
      </c>
      <c r="I42" s="31">
        <f t="shared" si="11"/>
        <v>0</v>
      </c>
      <c r="J42" s="31">
        <f t="shared" si="11"/>
        <v>0</v>
      </c>
      <c r="K42" s="31">
        <f t="shared" si="11"/>
        <v>0</v>
      </c>
      <c r="L42" s="31">
        <f t="shared" si="11"/>
        <v>0</v>
      </c>
      <c r="M42" s="31">
        <f t="shared" si="11"/>
        <v>0</v>
      </c>
      <c r="N42" s="31">
        <f t="shared" si="11"/>
        <v>0</v>
      </c>
      <c r="O42" s="31">
        <f t="shared" si="11"/>
        <v>0</v>
      </c>
    </row>
    <row r="43" spans="1:15" ht="38.25">
      <c r="A43" s="9" t="s">
        <v>54</v>
      </c>
      <c r="B43" s="32"/>
      <c r="C43" s="31">
        <f>B43+C16-C26</f>
        <v>0</v>
      </c>
      <c r="D43" s="31">
        <f aca="true" t="shared" si="12" ref="D43:O43">C43+D16-D26</f>
        <v>0</v>
      </c>
      <c r="E43" s="31">
        <f t="shared" si="12"/>
        <v>0</v>
      </c>
      <c r="F43" s="31">
        <f t="shared" si="12"/>
        <v>0</v>
      </c>
      <c r="G43" s="31">
        <f t="shared" si="12"/>
        <v>0</v>
      </c>
      <c r="H43" s="31">
        <f t="shared" si="12"/>
        <v>0</v>
      </c>
      <c r="I43" s="31">
        <f t="shared" si="12"/>
        <v>0</v>
      </c>
      <c r="J43" s="31">
        <f t="shared" si="12"/>
        <v>0</v>
      </c>
      <c r="K43" s="31">
        <f t="shared" si="12"/>
        <v>0</v>
      </c>
      <c r="L43" s="31">
        <f t="shared" si="12"/>
        <v>0</v>
      </c>
      <c r="M43" s="31">
        <f t="shared" si="12"/>
        <v>0</v>
      </c>
      <c r="N43" s="31">
        <f t="shared" si="12"/>
        <v>0</v>
      </c>
      <c r="O43" s="31">
        <f t="shared" si="12"/>
        <v>0</v>
      </c>
    </row>
    <row r="44" spans="1:15" ht="12.75">
      <c r="A44" s="9" t="s">
        <v>55</v>
      </c>
      <c r="B44" s="10"/>
      <c r="C44" s="31">
        <f>B44+C13-C23-C29</f>
        <v>0</v>
      </c>
      <c r="D44" s="31">
        <f aca="true" t="shared" si="13" ref="D44:O44">C44+D13-D23-D29</f>
        <v>0</v>
      </c>
      <c r="E44" s="31">
        <f t="shared" si="13"/>
        <v>4212899</v>
      </c>
      <c r="F44" s="31">
        <f t="shared" si="13"/>
        <v>3802794</v>
      </c>
      <c r="G44" s="31">
        <f t="shared" si="13"/>
        <v>3318124</v>
      </c>
      <c r="H44" s="31">
        <f t="shared" si="13"/>
        <v>2870737</v>
      </c>
      <c r="I44" s="31">
        <f t="shared" si="13"/>
        <v>2423349</v>
      </c>
      <c r="J44" s="31">
        <f t="shared" si="13"/>
        <v>1975961</v>
      </c>
      <c r="K44" s="31">
        <f t="shared" si="13"/>
        <v>1565856</v>
      </c>
      <c r="L44" s="31">
        <f t="shared" si="13"/>
        <v>1092468</v>
      </c>
      <c r="M44" s="31">
        <f t="shared" si="13"/>
        <v>607798</v>
      </c>
      <c r="N44" s="31">
        <f t="shared" si="13"/>
        <v>160411</v>
      </c>
      <c r="O44" s="31">
        <f t="shared" si="13"/>
        <v>0</v>
      </c>
    </row>
    <row r="45" spans="1:15" ht="38.25">
      <c r="A45" s="9" t="s">
        <v>56</v>
      </c>
      <c r="B45" s="32"/>
      <c r="C45" s="31">
        <f>B45+C14-C24</f>
        <v>0</v>
      </c>
      <c r="D45" s="31">
        <f aca="true" t="shared" si="14" ref="D45:O45">C45+D14-D24</f>
        <v>0</v>
      </c>
      <c r="E45" s="31">
        <f t="shared" si="14"/>
        <v>0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si="14"/>
        <v>0</v>
      </c>
      <c r="O45" s="31">
        <f t="shared" si="14"/>
        <v>0</v>
      </c>
    </row>
    <row r="46" spans="1:15" ht="12.75">
      <c r="A46" s="9" t="s">
        <v>57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3.5" thickBot="1">
      <c r="A47" s="12" t="s">
        <v>58</v>
      </c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3.5" thickBot="1">
      <c r="A48" s="18" t="s">
        <v>59</v>
      </c>
      <c r="B48" s="29">
        <f>(B41-B43-B45)/B3</f>
        <v>0</v>
      </c>
      <c r="C48" s="30">
        <f>(C41-C43-C45)/C3</f>
        <v>0</v>
      </c>
      <c r="D48" s="30">
        <f aca="true" t="shared" si="15" ref="D48:O48">(D41-D43-D45)/D3</f>
        <v>0</v>
      </c>
      <c r="E48" s="30">
        <f t="shared" si="15"/>
        <v>0.21517656853331155</v>
      </c>
      <c r="F48" s="30">
        <f t="shared" si="15"/>
        <v>0.19133843529713657</v>
      </c>
      <c r="G48" s="30">
        <f t="shared" si="15"/>
        <v>0.1659062</v>
      </c>
      <c r="H48" s="30">
        <f t="shared" si="15"/>
        <v>0.14160958601718196</v>
      </c>
      <c r="I48" s="30">
        <f t="shared" si="15"/>
        <v>0.11937679802955665</v>
      </c>
      <c r="J48" s="30">
        <f t="shared" si="15"/>
        <v>0.0973379802955665</v>
      </c>
      <c r="K48" s="30">
        <f t="shared" si="15"/>
        <v>0.07675764705882353</v>
      </c>
      <c r="L48" s="30">
        <f t="shared" si="15"/>
        <v>0.05342141809290953</v>
      </c>
      <c r="M48" s="30">
        <f t="shared" si="15"/>
        <v>0.02972117359413203</v>
      </c>
      <c r="N48" s="30">
        <f t="shared" si="15"/>
        <v>0.007844058679706601</v>
      </c>
      <c r="O48" s="30">
        <f t="shared" si="15"/>
        <v>0</v>
      </c>
    </row>
    <row r="49" spans="1:15" ht="39" thickBot="1">
      <c r="A49" s="18" t="s">
        <v>60</v>
      </c>
      <c r="B49" s="33" t="s">
        <v>61</v>
      </c>
      <c r="C49" s="34" t="s">
        <v>61</v>
      </c>
      <c r="D49" s="34" t="s">
        <v>61</v>
      </c>
      <c r="E49" s="35">
        <f>((D4+D6-D8)/D3+(C4+C6-C8)/C3+(B4+B6-B8)/B3)/3</f>
        <v>0.13024619483630726</v>
      </c>
      <c r="F49" s="35">
        <f aca="true" t="shared" si="16" ref="F49:O49">((E4+E6-E8)/E3+(D4+D6-D8)/D3+(C4+C6-C8)/C3)/3</f>
        <v>0.12009185453327653</v>
      </c>
      <c r="G49" s="35">
        <f t="shared" si="16"/>
        <v>0.11686919356489284</v>
      </c>
      <c r="H49" s="35">
        <f t="shared" si="16"/>
        <v>0.11589647209698144</v>
      </c>
      <c r="I49" s="35">
        <f t="shared" si="16"/>
        <v>0.12207492544219273</v>
      </c>
      <c r="J49" s="35">
        <f t="shared" si="16"/>
        <v>0.12184026215981565</v>
      </c>
      <c r="K49" s="35">
        <f t="shared" si="16"/>
        <v>0.12061609056704063</v>
      </c>
      <c r="L49" s="35">
        <f t="shared" si="16"/>
        <v>0.12302276465758717</v>
      </c>
      <c r="M49" s="35">
        <f t="shared" si="16"/>
        <v>0.12722677202868335</v>
      </c>
      <c r="N49" s="35">
        <f t="shared" si="16"/>
        <v>0.13242967100532146</v>
      </c>
      <c r="O49" s="35">
        <f t="shared" si="16"/>
        <v>0.13456308068459658</v>
      </c>
    </row>
    <row r="50" spans="1:15" ht="39" thickBot="1">
      <c r="A50" s="36" t="s">
        <v>62</v>
      </c>
      <c r="B50" s="37" t="s">
        <v>61</v>
      </c>
      <c r="C50" s="38" t="s">
        <v>61</v>
      </c>
      <c r="D50" s="38" t="s">
        <v>61</v>
      </c>
      <c r="E50" s="39" t="str">
        <f>IF(E40&lt;=E49,"TAK","NIE")</f>
        <v>TAK</v>
      </c>
      <c r="F50" s="39" t="str">
        <f aca="true" t="shared" si="17" ref="F50:O50">IF(F40&lt;=F49,"TAK","NIE")</f>
        <v>TAK</v>
      </c>
      <c r="G50" s="39" t="str">
        <f t="shared" si="17"/>
        <v>TAK</v>
      </c>
      <c r="H50" s="39" t="str">
        <f t="shared" si="17"/>
        <v>TAK</v>
      </c>
      <c r="I50" s="39" t="str">
        <f t="shared" si="17"/>
        <v>TAK</v>
      </c>
      <c r="J50" s="39" t="str">
        <f t="shared" si="17"/>
        <v>TAK</v>
      </c>
      <c r="K50" s="39" t="str">
        <f t="shared" si="17"/>
        <v>TAK</v>
      </c>
      <c r="L50" s="39" t="str">
        <f t="shared" si="17"/>
        <v>TAK</v>
      </c>
      <c r="M50" s="39" t="str">
        <f t="shared" si="17"/>
        <v>TAK</v>
      </c>
      <c r="N50" s="39" t="str">
        <f t="shared" si="17"/>
        <v>TAK</v>
      </c>
      <c r="O50" s="39" t="str">
        <f t="shared" si="17"/>
        <v>TAK</v>
      </c>
    </row>
    <row r="51" spans="1:2" ht="12.75">
      <c r="A51" s="40"/>
      <c r="B51" s="41"/>
    </row>
    <row r="56" spans="1:9" ht="75" customHeight="1">
      <c r="A56" s="42" t="s">
        <v>63</v>
      </c>
      <c r="B56" s="42"/>
      <c r="C56" s="42"/>
      <c r="D56" s="42"/>
      <c r="E56" s="42"/>
      <c r="F56" s="42"/>
      <c r="G56" s="42"/>
      <c r="H56" s="42"/>
      <c r="I56" s="42"/>
    </row>
    <row r="57" spans="1:9" ht="13.5" thickBot="1">
      <c r="A57" s="43" t="s">
        <v>64</v>
      </c>
      <c r="B57" s="43"/>
      <c r="C57" s="43"/>
      <c r="D57" s="43"/>
      <c r="E57" s="43"/>
      <c r="F57" s="43"/>
      <c r="G57" s="43"/>
      <c r="H57" s="43"/>
      <c r="I57" s="43"/>
    </row>
    <row r="58" spans="1:9" ht="12.75">
      <c r="A58" s="44"/>
      <c r="B58" s="44"/>
      <c r="C58" s="44"/>
      <c r="D58" s="44"/>
      <c r="E58" s="44"/>
      <c r="F58" s="44"/>
      <c r="G58" s="44"/>
      <c r="H58" s="44"/>
      <c r="I58" s="44"/>
    </row>
    <row r="59" spans="1:9" ht="12.75">
      <c r="A59" s="44"/>
      <c r="B59" s="44"/>
      <c r="C59" s="44"/>
      <c r="D59" s="44"/>
      <c r="E59" s="44"/>
      <c r="F59" s="44"/>
      <c r="G59" s="44"/>
      <c r="H59" s="44"/>
      <c r="I59" s="44"/>
    </row>
    <row r="60" spans="1:9" ht="12.75">
      <c r="A60" s="44"/>
      <c r="B60" s="44"/>
      <c r="C60" s="44"/>
      <c r="D60" s="44"/>
      <c r="E60" s="44"/>
      <c r="F60" s="44"/>
      <c r="G60" s="44"/>
      <c r="H60" s="44"/>
      <c r="I60" s="44"/>
    </row>
    <row r="61" spans="1:9" ht="12.75">
      <c r="A61" s="44"/>
      <c r="B61" s="44"/>
      <c r="C61" s="44"/>
      <c r="D61" s="44"/>
      <c r="E61" s="44"/>
      <c r="F61" s="44"/>
      <c r="G61" s="44"/>
      <c r="H61" s="44"/>
      <c r="I61" s="44"/>
    </row>
    <row r="62" spans="1:9" ht="12.75">
      <c r="A62" s="44"/>
      <c r="B62" s="44"/>
      <c r="C62" s="44"/>
      <c r="D62" s="44"/>
      <c r="E62" s="44"/>
      <c r="F62" s="44"/>
      <c r="G62" s="44"/>
      <c r="H62" s="44"/>
      <c r="I62" s="44"/>
    </row>
    <row r="63" spans="1:9" ht="12.75">
      <c r="A63" s="44"/>
      <c r="B63" s="44"/>
      <c r="C63" s="44"/>
      <c r="D63" s="44"/>
      <c r="E63" s="44"/>
      <c r="F63" s="44"/>
      <c r="G63" s="44"/>
      <c r="H63" s="44"/>
      <c r="I63" s="44"/>
    </row>
    <row r="64" spans="1:9" ht="12.75">
      <c r="A64" s="44"/>
      <c r="B64" s="44"/>
      <c r="C64" s="44"/>
      <c r="D64" s="44"/>
      <c r="E64" s="44"/>
      <c r="F64" s="44"/>
      <c r="G64" s="44"/>
      <c r="H64" s="44"/>
      <c r="I64" s="44"/>
    </row>
    <row r="65" spans="1:9" ht="12.75">
      <c r="A65" s="44"/>
      <c r="B65" s="44"/>
      <c r="C65" s="44"/>
      <c r="D65" s="44"/>
      <c r="E65" s="44"/>
      <c r="F65" s="44"/>
      <c r="G65" s="44"/>
      <c r="H65" s="44"/>
      <c r="I65" s="44"/>
    </row>
    <row r="66" spans="1:9" ht="12.75">
      <c r="A66" s="44"/>
      <c r="B66" s="44"/>
      <c r="C66" s="44"/>
      <c r="D66" s="44"/>
      <c r="E66" s="44"/>
      <c r="F66" s="44"/>
      <c r="G66" s="44"/>
      <c r="H66" s="44"/>
      <c r="I66" s="44"/>
    </row>
    <row r="67" spans="1:9" ht="12.75">
      <c r="A67" s="44"/>
      <c r="B67" s="44"/>
      <c r="C67" s="44"/>
      <c r="D67" s="44"/>
      <c r="E67" s="44"/>
      <c r="F67" s="44"/>
      <c r="G67" s="44"/>
      <c r="H67" s="44"/>
      <c r="I67" s="44"/>
    </row>
    <row r="68" spans="1:9" ht="12.75">
      <c r="A68" s="44"/>
      <c r="B68" s="44"/>
      <c r="C68" s="44"/>
      <c r="D68" s="44"/>
      <c r="E68" s="44"/>
      <c r="F68" s="44"/>
      <c r="G68" s="44"/>
      <c r="H68" s="44"/>
      <c r="I68" s="44"/>
    </row>
    <row r="69" spans="1:9" ht="12.75">
      <c r="A69" s="45"/>
      <c r="B69" s="45"/>
      <c r="C69" s="45"/>
      <c r="D69" s="45"/>
      <c r="E69" s="45"/>
      <c r="F69" s="45"/>
      <c r="G69" s="45"/>
      <c r="H69" s="45"/>
      <c r="I69" s="45"/>
    </row>
  </sheetData>
  <mergeCells count="14">
    <mergeCell ref="A68:I68"/>
    <mergeCell ref="A69:I69"/>
    <mergeCell ref="A64:I64"/>
    <mergeCell ref="A65:I65"/>
    <mergeCell ref="A66:I66"/>
    <mergeCell ref="A67:I67"/>
    <mergeCell ref="A60:I60"/>
    <mergeCell ref="A61:I61"/>
    <mergeCell ref="A62:I62"/>
    <mergeCell ref="A63:I63"/>
    <mergeCell ref="A56:I56"/>
    <mergeCell ref="A57:I57"/>
    <mergeCell ref="A58:I58"/>
    <mergeCell ref="A59:I59"/>
  </mergeCells>
  <printOptions/>
  <pageMargins left="0.7479166666666667" right="0.7479166666666667" top="0.9840277777777777" bottom="0.9840277777777777" header="0.5118055555555555" footer="0.5118055555555555"/>
  <pageSetup fitToHeight="2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Godziesze</cp:lastModifiedBy>
  <cp:lastPrinted>2010-03-22T09:41:33Z</cp:lastPrinted>
  <dcterms:created xsi:type="dcterms:W3CDTF">2010-03-22T09:42:11Z</dcterms:created>
  <dcterms:modified xsi:type="dcterms:W3CDTF">2010-03-22T09:42:11Z</dcterms:modified>
  <cp:category/>
  <cp:version/>
  <cp:contentType/>
  <cp:contentStatus/>
</cp:coreProperties>
</file>